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75" windowWidth="18495" windowHeight="12795"/>
  </bookViews>
  <sheets>
    <sheet name="Лист2" sheetId="6" r:id="rId1"/>
    <sheet name="Лист3" sheetId="7" r:id="rId2"/>
  </sheets>
  <definedNames>
    <definedName name="_xlnm.Print_Area" localSheetId="0">Лист2!$A$1:$S$62</definedName>
  </definedNames>
  <calcPr calcId="125725"/>
</workbook>
</file>

<file path=xl/calcChain.xml><?xml version="1.0" encoding="utf-8"?>
<calcChain xmlns="http://schemas.openxmlformats.org/spreadsheetml/2006/main">
  <c r="F62" i="6"/>
  <c r="G62"/>
  <c r="H62"/>
  <c r="I62"/>
  <c r="J62"/>
  <c r="K62"/>
  <c r="L62"/>
  <c r="M62"/>
  <c r="N62"/>
  <c r="O62"/>
  <c r="P62"/>
  <c r="Q62"/>
  <c r="E62"/>
  <c r="D62"/>
  <c r="D57"/>
  <c r="I56"/>
  <c r="R56"/>
  <c r="L61"/>
  <c r="M61"/>
  <c r="N61"/>
  <c r="O61"/>
  <c r="P61"/>
  <c r="Q61"/>
  <c r="K61"/>
  <c r="E61"/>
  <c r="F61"/>
  <c r="G61"/>
  <c r="H61"/>
  <c r="I61"/>
  <c r="J61"/>
  <c r="D61"/>
  <c r="I59"/>
  <c r="J59"/>
  <c r="O60"/>
  <c r="H60"/>
  <c r="O59"/>
  <c r="H59"/>
  <c r="R60" l="1"/>
  <c r="R59"/>
  <c r="J50"/>
  <c r="E43"/>
  <c r="E48" s="1"/>
  <c r="F43"/>
  <c r="F48" s="1"/>
  <c r="G43"/>
  <c r="G48" s="1"/>
  <c r="K43"/>
  <c r="K48" s="1"/>
  <c r="L43"/>
  <c r="L48" s="1"/>
  <c r="M43"/>
  <c r="M48" s="1"/>
  <c r="N43"/>
  <c r="N48" s="1"/>
  <c r="D43"/>
  <c r="D48" s="1"/>
  <c r="H46"/>
  <c r="D21"/>
  <c r="L57"/>
  <c r="M57"/>
  <c r="N57"/>
  <c r="P57"/>
  <c r="Q57"/>
  <c r="K57"/>
  <c r="I57"/>
  <c r="J57"/>
  <c r="G57"/>
  <c r="F57"/>
  <c r="E57"/>
  <c r="O56"/>
  <c r="H56"/>
  <c r="H18"/>
  <c r="H31"/>
  <c r="I47"/>
  <c r="M41"/>
  <c r="N41"/>
  <c r="L41"/>
  <c r="K41"/>
  <c r="G41"/>
  <c r="F41"/>
  <c r="E41"/>
  <c r="D41"/>
  <c r="O18"/>
  <c r="O17"/>
  <c r="M13"/>
  <c r="N13"/>
  <c r="E13"/>
  <c r="F13"/>
  <c r="G13"/>
  <c r="K13"/>
  <c r="L13"/>
  <c r="D13"/>
  <c r="O53"/>
  <c r="O54"/>
  <c r="O55"/>
  <c r="O52"/>
  <c r="H53"/>
  <c r="H54"/>
  <c r="R54" s="1"/>
  <c r="H55"/>
  <c r="R55" s="1"/>
  <c r="H52"/>
  <c r="P50"/>
  <c r="Q50"/>
  <c r="O50"/>
  <c r="I50"/>
  <c r="H50"/>
  <c r="P47"/>
  <c r="Q47"/>
  <c r="P46"/>
  <c r="Q46"/>
  <c r="P45"/>
  <c r="Q45"/>
  <c r="P44"/>
  <c r="Q44"/>
  <c r="O44"/>
  <c r="O45"/>
  <c r="O46"/>
  <c r="O47"/>
  <c r="J47"/>
  <c r="I46"/>
  <c r="J46"/>
  <c r="I45"/>
  <c r="J45"/>
  <c r="I44"/>
  <c r="J44"/>
  <c r="H44"/>
  <c r="H45"/>
  <c r="H47"/>
  <c r="P38"/>
  <c r="Q38"/>
  <c r="O38"/>
  <c r="P37"/>
  <c r="Q37"/>
  <c r="O37"/>
  <c r="I38"/>
  <c r="J38"/>
  <c r="H38"/>
  <c r="I37"/>
  <c r="J37"/>
  <c r="H37"/>
  <c r="E32"/>
  <c r="F32"/>
  <c r="G32"/>
  <c r="L32"/>
  <c r="M32"/>
  <c r="N32"/>
  <c r="K32"/>
  <c r="P31"/>
  <c r="Q31"/>
  <c r="O31"/>
  <c r="P29"/>
  <c r="Q29"/>
  <c r="O29"/>
  <c r="I29"/>
  <c r="J29"/>
  <c r="H29"/>
  <c r="D32"/>
  <c r="P27"/>
  <c r="Q27"/>
  <c r="O27"/>
  <c r="I27"/>
  <c r="J27"/>
  <c r="H27"/>
  <c r="P34"/>
  <c r="Q34"/>
  <c r="O34"/>
  <c r="I34"/>
  <c r="J34"/>
  <c r="H34"/>
  <c r="P24"/>
  <c r="Q24"/>
  <c r="O24"/>
  <c r="I24"/>
  <c r="J24"/>
  <c r="H24"/>
  <c r="E21"/>
  <c r="F21"/>
  <c r="G21"/>
  <c r="K21"/>
  <c r="L21"/>
  <c r="M21"/>
  <c r="N21"/>
  <c r="P20"/>
  <c r="Q20"/>
  <c r="O20"/>
  <c r="I20"/>
  <c r="J20"/>
  <c r="H20"/>
  <c r="H17"/>
  <c r="H16"/>
  <c r="P16"/>
  <c r="Q16"/>
  <c r="O16"/>
  <c r="I16"/>
  <c r="J16"/>
  <c r="P12"/>
  <c r="Q12"/>
  <c r="Q13" s="1"/>
  <c r="O12"/>
  <c r="I12"/>
  <c r="J12"/>
  <c r="J13" s="1"/>
  <c r="H12"/>
  <c r="O9"/>
  <c r="P9"/>
  <c r="P8"/>
  <c r="O8"/>
  <c r="J9"/>
  <c r="J8"/>
  <c r="I9"/>
  <c r="I8"/>
  <c r="H9"/>
  <c r="H8"/>
  <c r="L10"/>
  <c r="M10"/>
  <c r="N10"/>
  <c r="Q10"/>
  <c r="F10"/>
  <c r="G10"/>
  <c r="K10"/>
  <c r="E10"/>
  <c r="D10"/>
  <c r="J43" l="1"/>
  <c r="J48" s="1"/>
  <c r="P43"/>
  <c r="P48" s="1"/>
  <c r="H43"/>
  <c r="I43"/>
  <c r="I48" s="1"/>
  <c r="O43"/>
  <c r="O48" s="1"/>
  <c r="H48"/>
  <c r="R47"/>
  <c r="Q43"/>
  <c r="Q48" s="1"/>
  <c r="Q41"/>
  <c r="R38"/>
  <c r="O57"/>
  <c r="H57"/>
  <c r="H41"/>
  <c r="J41"/>
  <c r="P41"/>
  <c r="P13"/>
  <c r="I41"/>
  <c r="O41"/>
  <c r="I13"/>
  <c r="O13"/>
  <c r="R50"/>
  <c r="H13"/>
  <c r="I21"/>
  <c r="R18"/>
  <c r="R53"/>
  <c r="R44"/>
  <c r="R52"/>
  <c r="R46"/>
  <c r="R45"/>
  <c r="J21"/>
  <c r="P21"/>
  <c r="H32"/>
  <c r="Q32"/>
  <c r="H21"/>
  <c r="R17"/>
  <c r="R34"/>
  <c r="R31"/>
  <c r="R24"/>
  <c r="O32"/>
  <c r="R37"/>
  <c r="I32"/>
  <c r="R29"/>
  <c r="J32"/>
  <c r="P32"/>
  <c r="R9"/>
  <c r="O21"/>
  <c r="R20"/>
  <c r="R27"/>
  <c r="P10"/>
  <c r="R16"/>
  <c r="R12"/>
  <c r="O10"/>
  <c r="J10"/>
  <c r="I10"/>
  <c r="R8"/>
  <c r="H10"/>
  <c r="D63" l="1"/>
  <c r="R61"/>
  <c r="K63"/>
  <c r="R48"/>
  <c r="R43"/>
  <c r="R13"/>
  <c r="R57"/>
  <c r="R41"/>
  <c r="R21"/>
  <c r="R32"/>
  <c r="R10"/>
  <c r="R62" l="1"/>
</calcChain>
</file>

<file path=xl/sharedStrings.xml><?xml version="1.0" encoding="utf-8"?>
<sst xmlns="http://schemas.openxmlformats.org/spreadsheetml/2006/main" count="310" uniqueCount="210">
  <si>
    <t>3.1</t>
  </si>
  <si>
    <t>3.2</t>
  </si>
  <si>
    <t>х</t>
  </si>
  <si>
    <t>3.3</t>
  </si>
  <si>
    <t>Поддержка учреждений библиотечного обслуживания населения</t>
  </si>
  <si>
    <t>№ пункта/</t>
  </si>
  <si>
    <t>подпункта</t>
  </si>
  <si>
    <t>Наименование отдельного мероприятия, подпрограммы, мероприятия подпрограммы, ведомственной целевой программы</t>
  </si>
  <si>
    <t xml:space="preserve">Объем финансирования, предусмотренный программой на текущий год </t>
  </si>
  <si>
    <t>Объем финансирования на текущий год, предусмотренный бюджетом (уточненной бюджетной росписью)</t>
  </si>
  <si>
    <t xml:space="preserve">Профинансировано в отчетном периоде </t>
  </si>
  <si>
    <t xml:space="preserve">Освоено (израсходовано) в отчетном периоде </t>
  </si>
  <si>
    <t>Причины невыполнения мероприятия</t>
  </si>
  <si>
    <t>МБ</t>
  </si>
  <si>
    <t>КБ</t>
  </si>
  <si>
    <t xml:space="preserve">ФБ </t>
  </si>
  <si>
    <t>другие источники</t>
  </si>
  <si>
    <t>1.</t>
  </si>
  <si>
    <t>Строительство, реконструкция, капитальный ремонт, ремонт автомобильных дорог</t>
  </si>
  <si>
    <t>Администрация Родниковского сельского поселения</t>
  </si>
  <si>
    <t>Оплата по факту поступивших документов</t>
  </si>
  <si>
    <t>Обеспечение безопасности дорожного движения</t>
  </si>
  <si>
    <t>Всего по программе:</t>
  </si>
  <si>
    <t>2.</t>
  </si>
  <si>
    <t> Администрация Родниковского сельского поселения</t>
  </si>
  <si>
    <t>3.</t>
  </si>
  <si>
    <t>Дополнительное материальное обеспечение лицам, замещавшим муниципальные должности и должности муниципальной службы в администрации Родниковского сельского поселения Курганинского района</t>
  </si>
  <si>
    <t>Компенсационные выплаты руководителям ТОС материальных затрат на осуществление деятельности и стимулирование за надлежащее исполнение ими своих полномочий</t>
  </si>
  <si>
    <t> Администрация Родниковского сельского поселения  </t>
  </si>
  <si>
    <t>4.</t>
  </si>
  <si>
    <t>5.</t>
  </si>
  <si>
    <t>Мероприятия по предупреждению и ликвидация последствий чрезвычайных ситуаций и стихийных бедствий природного и техногенного характера (Противопаводковые мероприятия, берегоукрепление на территории поселения)</t>
  </si>
  <si>
    <t>6.</t>
  </si>
  <si>
    <t>6.1.</t>
  </si>
  <si>
    <t>Гражданско-патриотическое воспитание молодежи (мероприятия в области молодежной политики)</t>
  </si>
  <si>
    <t>7.</t>
  </si>
  <si>
    <t>Безаварийное прохождение осенне-зимнего периода, ликвидация последствий ЧС на объектах водопроводно-канализационного комплекса</t>
  </si>
  <si>
    <t>8.</t>
  </si>
  <si>
    <t>Финансовое обеспечение деятельности муниципальных бюджетных учреждений культуры (предоставление субсидий учреждениям культуры) Родниковского сельского поселения всего, в том числе</t>
  </si>
  <si>
    <t>Обеспечение деятельности (выполнение муниципального задания, оказание услуг) МБУК «Родниковский КДЦ»</t>
  </si>
  <si>
    <t>Сохранение, использование и популяризация объектов культурного наследия</t>
  </si>
  <si>
    <t>9.</t>
  </si>
  <si>
    <t>10.</t>
  </si>
  <si>
    <t>Обеспечение комфортности проживания граждан Родниковского сельского поселения (Мероприятия по уличному освещению; Мероприятия по благоустройству территории поселения)</t>
  </si>
  <si>
    <t>Улучшение экологической обстановки на территории Родниковского сельского поселения (Мероприятия по озеленению территорий)</t>
  </si>
  <si>
    <t>Поддержание и улучшение санитарного и эстетического состояния на территории Родниковского сельского поселения (Мероприятия по вывозу мусора)</t>
  </si>
  <si>
    <t>Повышение уровня экологической безопасности и улучшение состояния окружающей среды на территории Родниковского сельского поселения (Содержание мест захоронения)</t>
  </si>
  <si>
    <t>Социальная поддержка граждан попавших в трудную жизненную ситуацию, социальная поддержка по старости пенсионеров, не пользующихся льготами, предусмотренными федеральными и краевыми законами</t>
  </si>
  <si>
    <t>Участник муниципальной программы (муниципальный заказчик, ГРБС, муниципальное учреждение и т.д.)</t>
  </si>
  <si>
    <t>Обеспечение выполнения функций в сфере жилищно-коммунального хозяйства (Предоставление субсидии на покрытие убытков организациям ЖКХ)</t>
  </si>
  <si>
    <t>1.1</t>
  </si>
  <si>
    <t>1.1.1</t>
  </si>
  <si>
    <t>1.1.2</t>
  </si>
  <si>
    <t>2.1</t>
  </si>
  <si>
    <t>3.1.1</t>
  </si>
  <si>
    <t>3.1.2</t>
  </si>
  <si>
    <t>3.1.3</t>
  </si>
  <si>
    <t>4.1</t>
  </si>
  <si>
    <t>4.1.1</t>
  </si>
  <si>
    <t>5.1</t>
  </si>
  <si>
    <t>5.1.1</t>
  </si>
  <si>
    <t>5.2</t>
  </si>
  <si>
    <t>5.2.1</t>
  </si>
  <si>
    <t>5.3</t>
  </si>
  <si>
    <t>5.3.1</t>
  </si>
  <si>
    <t>7.1</t>
  </si>
  <si>
    <t>7.1.1</t>
  </si>
  <si>
    <t>7.1.2</t>
  </si>
  <si>
    <t>7.2</t>
  </si>
  <si>
    <t>7.2.1</t>
  </si>
  <si>
    <t>8.1</t>
  </si>
  <si>
    <t>8.2</t>
  </si>
  <si>
    <t>8.3</t>
  </si>
  <si>
    <t>8.4</t>
  </si>
  <si>
    <t>8.5</t>
  </si>
  <si>
    <t>9.1</t>
  </si>
  <si>
    <t>10.1</t>
  </si>
  <si>
    <t>10.2</t>
  </si>
  <si>
    <t>10.3</t>
  </si>
  <si>
    <t>10.4</t>
  </si>
  <si>
    <t>10.5</t>
  </si>
  <si>
    <t>тыс. руб.</t>
  </si>
  <si>
    <t xml:space="preserve">Наименование   показателя  </t>
  </si>
  <si>
    <t>Предусмотренное программой значение показателя на текущий год</t>
  </si>
  <si>
    <t>Фактическое значение  показателя на отчетную дату</t>
  </si>
  <si>
    <t>Протяженность отремонтированных автомобильных дорог</t>
  </si>
  <si>
    <t>км</t>
  </si>
  <si>
    <t>Ед.</t>
  </si>
  <si>
    <t> 2.1</t>
  </si>
  <si>
    <r>
      <t> </t>
    </r>
    <r>
      <rPr>
        <sz val="12"/>
        <color indexed="8"/>
        <rFont val="Times New Roman"/>
        <family val="1"/>
        <charset val="204"/>
      </rPr>
      <t>Количество клубов, спортивных сооружений осуществляющих работу в поселении</t>
    </r>
  </si>
  <si>
    <r>
      <t> </t>
    </r>
    <r>
      <rPr>
        <sz val="12"/>
        <color indexed="8"/>
        <rFont val="Times New Roman"/>
        <family val="1"/>
        <charset val="204"/>
      </rPr>
      <t>единиц</t>
    </r>
  </si>
  <si>
    <t> 2</t>
  </si>
  <si>
    <t>Количество пенсионеров, замещавших муниципальные должности и должности муниципальной службы в администрации Родниковского сельского поселения Курганинского района, получивших дополнительное материальное обеспечение</t>
  </si>
  <si>
    <r>
      <t> </t>
    </r>
    <r>
      <rPr>
        <sz val="12"/>
        <color indexed="8"/>
        <rFont val="Times New Roman"/>
        <family val="1"/>
        <charset val="204"/>
      </rPr>
      <t>человек</t>
    </r>
  </si>
  <si>
    <t>Количество руководителей ТОС, получивших компенсационные выплаты на материальные затраты на осуществление деятельности и стимулирование за надлежащее исполнение ими своих полномочий</t>
  </si>
  <si>
    <t> 8</t>
  </si>
  <si>
    <t>Число граждан попавших в трудную жизненную ситуацию, получивших адресную помощь</t>
  </si>
  <si>
    <t> 3.2.1</t>
  </si>
  <si>
    <t>Количество малых и средних предприятий</t>
  </si>
  <si>
    <t>Среднесписочная численность работников (без внешних совместителей) малых и средних предприятий</t>
  </si>
  <si>
    <t> 182</t>
  </si>
  <si>
    <t>Количество объектов муниципального имущества, (включенных в Перечень муниципального имущества, свободного от прав третьих лиц) арендуемых субъектами малого и среднего предпринимательства</t>
  </si>
  <si>
    <t>единиц</t>
  </si>
  <si>
    <t>Количество выделенных мест под размещение нестационарных торговых объектов на льготных условиях малым и средним товаропроизводителям, фермерам и сельскохозяйственным потребительским кооперативам</t>
  </si>
  <si>
    <t>Заявок на предоставление места под размещение нестационарного торгового объекта на льготных условиях от малых и средних товаропроизводителей, фермеров и сельскохозяйственных потребительских кооперативов не поступило</t>
  </si>
  <si>
    <t>Количество приобретенных материалов, инструментов, инвентаря, выполненных работ по пожарной безопасности</t>
  </si>
  <si>
    <t> 5.2.1</t>
  </si>
  <si>
    <t>Поддержка членов добровольной народной дружины</t>
  </si>
  <si>
    <t> 1</t>
  </si>
  <si>
    <t> 5.3.1</t>
  </si>
  <si>
    <t>Количество мероприятий по организации и проведению аварийно-спасательных и других неотложных работ для предупреждения и ликвидации чрезвычайных ситуациях муниципального характера</t>
  </si>
  <si>
    <t xml:space="preserve">Число молодых людей занимающих активную позицию в общественной жизни поселения </t>
  </si>
  <si>
    <t>человек</t>
  </si>
  <si>
    <t>Подпрограмма №1  «Развитие водопроводно-канализационного комплекса Родниковского сельского поселения на 2021 - 2023 год»</t>
  </si>
  <si>
    <t>Протяженность отремонтированных водопроводных сетей</t>
  </si>
  <si>
    <t>Протяженность отремонтированных канализационных сетей</t>
  </si>
  <si>
    <t>-</t>
  </si>
  <si>
    <t>Подпрограмма №2  «Поддержка муниципальных казенных предприятий Родниковского сельского поселения на 2021 - 2023 год»</t>
  </si>
  <si>
    <t>Количество направленных субсидий на покрытие убытков организациям жилищно-коммунального хозяйства в связи с реализацией населению коммунальных услуг по тарифам ниже себестоимости</t>
  </si>
  <si>
    <t>Динамика среднемесячной заработной платы работников муниципальных учреждений культуры по отношению к предыдущему году</t>
  </si>
  <si>
    <t>%</t>
  </si>
  <si>
    <t>Число детей, участников творческих мероприятий культурно - досуговых учреждений</t>
  </si>
  <si>
    <t>Уровень удовлетворенности населения Родниковского сельского поселения качеством предоставления муниципальных услуг в сфере культуры</t>
  </si>
  <si>
    <t>Количество общедоступных библиотек подключенных к системе «Интернет»</t>
  </si>
  <si>
    <t>Количество зданий и сооружений социальной и транспортной инфраструктур, оборудованных с учётом потребностей инвалидов и иных маломобильных групп населения</t>
  </si>
  <si>
    <t>Площадь парков, скверов, озеленения и содержания зеленых насаждений на территории поселения</t>
  </si>
  <si>
    <t>тыс. кв. м</t>
  </si>
  <si>
    <t>Площадь содержания мест захоронения</t>
  </si>
  <si>
    <t>Количество установленных элементов  благоустройства, реконструированных и отремонтированных детских площадок, придорожных ограждений, скамеек, остановок и т.д. (единиц)</t>
  </si>
  <si>
    <t>Количество обустроенных детских площадок</t>
  </si>
  <si>
    <t>Протяженность сетей уличного освещения</t>
  </si>
  <si>
    <t>Км.</t>
  </si>
  <si>
    <t>Протяженность отремонтированного уличного освещения</t>
  </si>
  <si>
    <t> 2.2</t>
  </si>
  <si>
    <t>4.1.2</t>
  </si>
  <si>
    <t>4.1.3</t>
  </si>
  <si>
    <t>4.1.4</t>
  </si>
  <si>
    <t>6.1</t>
  </si>
  <si>
    <t>10.6</t>
  </si>
  <si>
    <t>№ п/п</t>
  </si>
  <si>
    <r>
      <t>Примечание</t>
    </r>
    <r>
      <rPr>
        <vertAlign val="superscript"/>
        <sz val="12"/>
        <color rgb="FF000000"/>
        <rFont val="Times New Roman"/>
        <family val="1"/>
        <charset val="204"/>
      </rPr>
      <t xml:space="preserve"> 1</t>
    </r>
  </si>
  <si>
    <t>Ед-ца изм.</t>
  </si>
  <si>
    <r>
      <t xml:space="preserve">Заявок на аренду </t>
    </r>
    <r>
      <rPr>
        <sz val="12"/>
        <color indexed="8"/>
        <rFont val="Times New Roman"/>
        <family val="1"/>
        <charset val="204"/>
      </rPr>
      <t>муниципального имущества, включенного в Перечень имущества, свободного от прав третьих лиц, не поступило</t>
    </r>
  </si>
  <si>
    <r>
      <t>1</t>
    </r>
    <r>
      <rPr>
        <sz val="12"/>
        <color rgb="FF000000"/>
        <rFont val="Times New Roman"/>
        <family val="1"/>
        <charset val="204"/>
      </rPr>
      <t>В таблице кратко указываются причины невыполнения индикаторов и целевых показателей эффективности программы. Развернутая информация о соответствии достигнутых результатов показателям, установленным программой, указывается в докладе о ходе выполнения программных мероприятий, с указанием причин невыполнения принятых обязательств</t>
    </r>
  </si>
  <si>
    <t>Охрана общественного порядка населения (материальное стимулирование деятельности народных дружинников (компенсационные выплаты членам добровольной народной дружины)</t>
  </si>
  <si>
    <r>
      <t>Мероприятия по пожарной безопасности (Приобретение огнетушителей, листовок в области пожарной безопасности</t>
    </r>
    <r>
      <rPr>
        <sz val="14"/>
        <color rgb="FF000000"/>
        <rFont val="Times New Roman"/>
        <family val="1"/>
        <charset val="204"/>
      </rPr>
      <t>, обеспечение условий для информирования и оповещения населения о пожаре, противопожарная опашка территории поселения)</t>
    </r>
  </si>
  <si>
    <r>
      <t xml:space="preserve">Реализация мероприятий муниципальной программы, </t>
    </r>
    <r>
      <rPr>
        <sz val="14"/>
        <color indexed="8"/>
        <rFont val="Times New Roman"/>
        <family val="1"/>
        <charset val="204"/>
      </rPr>
      <t>укрепление материально-технической базы, текущий ремонт, благоустройство прилегающей территории здания МБУК «Родниковский КДЦ»</t>
    </r>
  </si>
  <si>
    <t xml:space="preserve">Отметка о выполнении мероприятия              ( %) </t>
  </si>
  <si>
    <t>Всего по программам:</t>
  </si>
  <si>
    <t>8.1.1</t>
  </si>
  <si>
    <t>8.1.2</t>
  </si>
  <si>
    <t>Количество приобретенного спортивного инвентаря, оборудования, расходных материалов</t>
  </si>
  <si>
    <t xml:space="preserve">Количество отремонтированных памятников и других объектов культурного наследия (памятников истории и культуры), расположенных на территории Родниковского сельского поселения </t>
  </si>
  <si>
    <t xml:space="preserve">Количество социально орентированных некоммерческих организаций, получивших финансовую поддержку </t>
  </si>
  <si>
    <t>единица</t>
  </si>
  <si>
    <t>не менее 1</t>
  </si>
  <si>
    <t xml:space="preserve">Количество социально орентированных некоммерческих организаций, получивших информационную, консультативную поддержку </t>
  </si>
  <si>
    <t>Финансирование организации, проведения и информационного обеспечения официальных физкультурных и спортивных мероприятий, (приобретение расходных материалов спортивного инвентаря, для организации досуга)</t>
  </si>
  <si>
    <t xml:space="preserve">Мероприятия по финансовой поддержке социально ориентированных некоммерческих организаций при реализации ими собственных общественно полезных программ (предоставление субсидий) </t>
  </si>
  <si>
    <t>Формирование условий для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(оборудование зданий и сооружений, социальной и транспортной инфраструктур, с учётом потребностей инвалидов и иных маломобильных групп населения)</t>
  </si>
  <si>
    <t xml:space="preserve">ОТЧЕТ 
об исполнении целевых индикаторов, критериев и показателей эффективности муниципальных программ Родниковского сельского поселения Курганинского района                   за 1 квартал  2023 года
</t>
  </si>
  <si>
    <t>Формирование современной городской среды» на 2021-2024 г.г.</t>
  </si>
  <si>
    <t>Благоустройство парка по ул. Ленина, 13 А, в ст. Родниковской Курганинского района, Краснодарского края</t>
  </si>
  <si>
    <t xml:space="preserve">Озеленение сквера «80-летия образования Краснодарского края и 225-летия начала освоения казаками кубанских земель» в 
ст-це Родниковской, 
на пересечении ул. Краснопартизанской и ул. Майкопской
</t>
  </si>
  <si>
    <t>11.</t>
  </si>
  <si>
    <t>11.1</t>
  </si>
  <si>
    <t>11.2</t>
  </si>
  <si>
    <t>Отчет об исполнении финансирования муниципальных программ Родниковского сельского поселения Курганинского района                                               за 1 квартал 2023  г.</t>
  </si>
  <si>
    <t>Комплексное и устойчивое развитие Родниковского сельского поселения Курганинского района в сфере строительства, архитектуры и дорожного хозяйства на 2023-2025  годы</t>
  </si>
  <si>
    <t>Подпрограмма №1 «Развитие сети автомобильных дорог Родниковского сельского поселения на 2023-2025  годы»</t>
  </si>
  <si>
    <t xml:space="preserve"> Развитие физической культуры и спорта на 2023-2025  годы</t>
  </si>
  <si>
    <t xml:space="preserve"> Социальная поддержка граждан в Родниковском сельском поселении Курганинского района на 2023-2025  год</t>
  </si>
  <si>
    <t>Подпрограмма № 1 «Развитие мер социальной поддержки отдельных категорий граждан в Родниковском сельском поселении Курганинского района на 2023-2025»</t>
  </si>
  <si>
    <t>Подпрограмма № 2 «Муниципальная поддержка социально ориентированных некоммерческих организаций на территории Родниковского сельского поселения Курганинского района на 2023-2025  год»</t>
  </si>
  <si>
    <t xml:space="preserve"> Экономическое развитие и инновационная экономика Родниковского сельского  поселения Курганинского района на 2023-2025  годы</t>
  </si>
  <si>
    <t>Подпрограмма № 1 «Муниципальная поддержка малого и среднего предпринимательства Родниковского сельского поселения на 2023-2025  годы»</t>
  </si>
  <si>
    <t>Обеспечение безопасности населения на территории Родниковского сельского поселения Курганинского района на 2023-2025  годы</t>
  </si>
  <si>
    <t>Подпрограмма № 1 «Пожарная безопасность на территории Родниковского сельского поселения Курганинского района» на 2023-2025  годы»</t>
  </si>
  <si>
    <t>Подпрограмма № 3 «Укрепление правопорядка, профилактика правонарушений, усиление борьбы с преступностью на территории Родниковского сельского поселения Курганинского района на 2023-2025  годы»</t>
  </si>
  <si>
    <t>Подпрограмма № 2 «Мероприятия по предупреждению и ликвидации чрезвычайных ситуаций, стихийных бедствий природного и техногенного характера на территории Родниковского сельского поселения Курганинского района на 2023-2025  годы»</t>
  </si>
  <si>
    <t>Молодежь Родниковского сельского поселения Курганинского района на 2023-2025  годы</t>
  </si>
  <si>
    <t>Развитие коммунального хозяйства на территории Родниковского сельского поселения Курганинского района на 2023-2025годы</t>
  </si>
  <si>
    <t>Подпрограмма № 1 «Развитие водопроводно-канализационного комплекса Родниковского сельского поселения на 2023-2025 год»</t>
  </si>
  <si>
    <t>Подпрограмма № 2 «Поддержка муниципальных казенных предприятий Родниковского сельского поселения на 2023-2025 год»</t>
  </si>
  <si>
    <t>Развитие культуры в Родниковском сельском поселении Курганинского района на 2023-2025  годы</t>
  </si>
  <si>
    <t>«Доступная среда» на 2023-2025  годы»</t>
  </si>
  <si>
    <t>Социально-экономическое и территориальное развитие Родниковского сельского поселения» на 2023-2025  годы</t>
  </si>
  <si>
    <t>Реализация мероприятий инициативного проекта Родниковского сельского поселения "Благоустройство отдельных кварталов поселения, создание досуговой экосистемы "Родниковские вечера"</t>
  </si>
  <si>
    <t xml:space="preserve">Целевые показатели муниципальной программы «Комплексное и устойчивое развитие Родниковского сельского поселения Курганинского района в сфере строительства, архитектуры и дорожного хозяйства на 2023-2025  годы» </t>
  </si>
  <si>
    <t xml:space="preserve">Подпрограмма  «Развитие сети автомобильных дорог Родниковского сельского поселения на 2023-2025  годы» </t>
  </si>
  <si>
    <t xml:space="preserve">Целевые показатели муниципальной программы «Развитие физической культуры и спорта на 2023-2025  годы» </t>
  </si>
  <si>
    <t xml:space="preserve">Целевые показатели муниципальной программы «Социальная поддержка граждан в Родниковском сельском поселении Курганинского района на 2023-2025  год» </t>
  </si>
  <si>
    <t>Подпрограмма № 2 «Муниципальная поддержка социально ориентированных некоммерческих организаций на территории  Родниковского сельского поселения Курганинского района на 2023-2025  год»</t>
  </si>
  <si>
    <t xml:space="preserve">Целевые показатели муниципальной программы «Экономическое развитие и инновационная экономика Родниковского сельского поселения Курганинского района на 2023-2025  годы» </t>
  </si>
  <si>
    <t xml:space="preserve">Целевые показатели муниципальной программы «Обеспечение безопасности населения на территории Родниковского сельского поселения Курганинского района на 2023-2025  годы» </t>
  </si>
  <si>
    <t>Подпрограмма № 1 «Пожарная безопасность на территории Родниковского сельского поселения Курганинского района на 2023-2025  г»</t>
  </si>
  <si>
    <t>Подпрограмма №2  «Мероприятия по предупреждению и ликвидации чрезвычайных ситуаций, стихийных бедствий природного и техногенного характера на территории Родниковского сельского поселения Курганинского района» на 2023-2025  годы»</t>
  </si>
  <si>
    <t xml:space="preserve">Целевые показатели муниципальной программы «Молодежь Родниковского сельского поселения Курганинского района на 2023-2025  годы» </t>
  </si>
  <si>
    <t xml:space="preserve">Целевые показатели муниципальной программы «Развитие коммунального хозяйства на территории Родниковского сельского поселения Курганинского района» на 2023-2025годы» </t>
  </si>
  <si>
    <t xml:space="preserve">Целевые показатели муниципальной программы «Развитие культуры в Родниковском сельском поселении Курганинского района на 2023-2025  годы» </t>
  </si>
  <si>
    <t xml:space="preserve">Целевые показатели муниципальной программы «Доступная среда на 2023-2025  годы» </t>
  </si>
  <si>
    <t xml:space="preserve">Целевые показатели муниципальной программы «Социально-экономическое и территориальное развитие Родниковского сельского поселения на 2023-2025  годы» </t>
  </si>
  <si>
    <r>
      <t> </t>
    </r>
    <r>
      <rPr>
        <sz val="12"/>
        <color indexed="8"/>
        <rFont val="Times New Roman"/>
        <family val="1"/>
        <charset val="204"/>
      </rPr>
      <t>не менее 4</t>
    </r>
  </si>
  <si>
    <r>
      <t> </t>
    </r>
    <r>
      <rPr>
        <sz val="12"/>
        <color indexed="8"/>
        <rFont val="Times New Roman"/>
        <family val="1"/>
        <charset val="204"/>
      </rPr>
      <t>не менее 5</t>
    </r>
  </si>
  <si>
    <t>Оказание информационно-консультационных услуг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"Налог на профессиональный доход", в том числе по вопросам: информационного сопровождения деятельности субъектов малого и среднего предпринимательства; применения трудового законодательства Российской Федерации (в том числе по оформлению необходимых документов для приема на работу); предоставления информации о возможностях получения кредитных и иных финансовых ресурсов;
проведения для субъектов малого и среднего предпринимательства семинаров, конференций, форумов, круглых столов, издание пособий;
обеспечения участия субъектов малого и среднего предпринимательства в выставочно-ярмарочных и конгрессных мероприятиях на территории Российской Федерации в целях продвижения товаров (работ, услуг) субъектов малого и среднего предпринимательства, развития предпринимательской деятельности, в том числе стимулирования процесса импортозамещения</t>
  </si>
  <si>
    <t>Развитие комплекса мероприятий по модернизации, строительству, реконструкции и ремонту объектов водоснабжения (ремонт системы водоснабжения)</t>
  </si>
  <si>
    <t>10.7</t>
  </si>
  <si>
    <t>Создание досуговой экосистемы "Родниковские вечера"</t>
  </si>
  <si>
    <t xml:space="preserve">Целевые показатели муниципальной программы «Формирование современной городской среды» на 2021-2024г.г. </t>
  </si>
  <si>
    <t>Количество благоустроенных общественных территорий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</si>
</sst>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\ _₽"/>
    <numFmt numFmtId="166" formatCode="#,##0.0"/>
  </numFmts>
  <fonts count="19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164" fontId="4" fillId="4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165" fontId="3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2" fontId="10" fillId="4" borderId="6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36881485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garantf1://36881485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tabSelected="1" view="pageBreakPreview" zoomScale="70" zoomScaleNormal="100" zoomScaleSheetLayoutView="70" workbookViewId="0">
      <selection activeCell="K54" sqref="K54"/>
    </sheetView>
  </sheetViews>
  <sheetFormatPr defaultRowHeight="18.75"/>
  <cols>
    <col min="1" max="1" width="8.42578125" style="78" customWidth="1"/>
    <col min="2" max="2" width="50.5703125" style="88" customWidth="1"/>
    <col min="3" max="3" width="10.5703125" style="80" customWidth="1"/>
    <col min="4" max="4" width="17" style="81" customWidth="1"/>
    <col min="5" max="5" width="10.140625" style="1" customWidth="1"/>
    <col min="6" max="6" width="10.5703125" style="1" customWidth="1"/>
    <col min="7" max="7" width="6" style="1" customWidth="1"/>
    <col min="8" max="8" width="11.140625" style="1" customWidth="1"/>
    <col min="9" max="9" width="9.28515625" style="1" bestFit="1" customWidth="1"/>
    <col min="10" max="10" width="10.85546875" style="1" customWidth="1"/>
    <col min="11" max="11" width="12" style="82" customWidth="1"/>
    <col min="12" max="12" width="10.140625" style="1" customWidth="1"/>
    <col min="13" max="13" width="8.42578125" style="1" customWidth="1"/>
    <col min="14" max="14" width="5.5703125" style="1" customWidth="1"/>
    <col min="15" max="15" width="12.140625" style="1" customWidth="1"/>
    <col min="16" max="16" width="8.7109375" style="1" customWidth="1"/>
    <col min="17" max="17" width="7.42578125" style="1" customWidth="1"/>
    <col min="18" max="18" width="11.85546875" style="1" customWidth="1"/>
    <col min="19" max="19" width="17.28515625" style="79" customWidth="1"/>
    <col min="20" max="21" width="9.140625" style="1"/>
    <col min="22" max="22" width="18.28515625" style="1" customWidth="1"/>
    <col min="23" max="23" width="17.7109375" style="1" customWidth="1"/>
    <col min="24" max="16384" width="9.140625" style="1"/>
  </cols>
  <sheetData>
    <row r="1" spans="1:19" ht="55.5" customHeight="1">
      <c r="A1" s="123" t="s">
        <v>167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s="2" customFormat="1" ht="18.75" customHeight="1" thickBot="1">
      <c r="A2" s="125" t="s">
        <v>81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57" thickBot="1">
      <c r="A3" s="25" t="s">
        <v>5</v>
      </c>
      <c r="B3" s="128" t="s">
        <v>7</v>
      </c>
      <c r="C3" s="130" t="s">
        <v>48</v>
      </c>
      <c r="D3" s="132" t="s">
        <v>8</v>
      </c>
      <c r="E3" s="133"/>
      <c r="F3" s="133"/>
      <c r="G3" s="134"/>
      <c r="H3" s="132" t="s">
        <v>9</v>
      </c>
      <c r="I3" s="133"/>
      <c r="J3" s="134"/>
      <c r="K3" s="132" t="s">
        <v>10</v>
      </c>
      <c r="L3" s="133"/>
      <c r="M3" s="133"/>
      <c r="N3" s="133"/>
      <c r="O3" s="132" t="s">
        <v>11</v>
      </c>
      <c r="P3" s="133"/>
      <c r="Q3" s="133"/>
      <c r="R3" s="128" t="s">
        <v>147</v>
      </c>
      <c r="S3" s="128" t="s">
        <v>12</v>
      </c>
    </row>
    <row r="4" spans="1:19" ht="105" customHeight="1" thickBot="1">
      <c r="A4" s="14" t="s">
        <v>6</v>
      </c>
      <c r="B4" s="129"/>
      <c r="C4" s="131"/>
      <c r="D4" s="26" t="s">
        <v>13</v>
      </c>
      <c r="E4" s="27" t="s">
        <v>14</v>
      </c>
      <c r="F4" s="27" t="s">
        <v>15</v>
      </c>
      <c r="G4" s="27" t="s">
        <v>16</v>
      </c>
      <c r="H4" s="27" t="s">
        <v>13</v>
      </c>
      <c r="I4" s="27" t="s">
        <v>14</v>
      </c>
      <c r="J4" s="27" t="s">
        <v>15</v>
      </c>
      <c r="K4" s="28" t="s">
        <v>13</v>
      </c>
      <c r="L4" s="27" t="s">
        <v>14</v>
      </c>
      <c r="M4" s="29" t="s">
        <v>15</v>
      </c>
      <c r="N4" s="29" t="s">
        <v>16</v>
      </c>
      <c r="O4" s="29" t="s">
        <v>13</v>
      </c>
      <c r="P4" s="29" t="s">
        <v>14</v>
      </c>
      <c r="Q4" s="29" t="s">
        <v>15</v>
      </c>
      <c r="R4" s="129"/>
      <c r="S4" s="129"/>
    </row>
    <row r="5" spans="1:19" ht="19.5" thickBot="1">
      <c r="A5" s="16">
        <v>1</v>
      </c>
      <c r="B5" s="18">
        <v>2</v>
      </c>
      <c r="C5" s="15">
        <v>3</v>
      </c>
      <c r="D5" s="30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2">
        <v>11</v>
      </c>
      <c r="L5" s="31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1">
        <v>18</v>
      </c>
      <c r="S5" s="15">
        <v>19</v>
      </c>
    </row>
    <row r="6" spans="1:19" ht="36.75" customHeight="1" thickBot="1">
      <c r="A6" s="34" t="s">
        <v>17</v>
      </c>
      <c r="B6" s="135" t="s">
        <v>168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36"/>
    </row>
    <row r="7" spans="1:19" ht="19.5" thickBot="1">
      <c r="A7" s="16" t="s">
        <v>50</v>
      </c>
      <c r="B7" s="137" t="s">
        <v>169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1:19" ht="76.5" customHeight="1" thickBot="1">
      <c r="A8" s="16" t="s">
        <v>51</v>
      </c>
      <c r="B8" s="17" t="s">
        <v>18</v>
      </c>
      <c r="C8" s="140" t="s">
        <v>19</v>
      </c>
      <c r="D8" s="95">
        <v>3000</v>
      </c>
      <c r="E8" s="36">
        <v>0</v>
      </c>
      <c r="F8" s="36">
        <v>0</v>
      </c>
      <c r="G8" s="36">
        <v>0</v>
      </c>
      <c r="H8" s="36">
        <f t="shared" ref="H8:J9" si="0">SUM(D8)</f>
        <v>3000</v>
      </c>
      <c r="I8" s="36">
        <f t="shared" si="0"/>
        <v>0</v>
      </c>
      <c r="J8" s="36">
        <f t="shared" si="0"/>
        <v>0</v>
      </c>
      <c r="K8" s="104">
        <v>0</v>
      </c>
      <c r="L8" s="36">
        <v>0</v>
      </c>
      <c r="M8" s="38">
        <v>0</v>
      </c>
      <c r="N8" s="38">
        <v>0</v>
      </c>
      <c r="O8" s="106">
        <f t="shared" ref="O8:P9" si="1">SUM(K8)</f>
        <v>0</v>
      </c>
      <c r="P8" s="38">
        <f t="shared" si="1"/>
        <v>0</v>
      </c>
      <c r="Q8" s="39">
        <v>0</v>
      </c>
      <c r="R8" s="40">
        <f>SUM((O8+P8+Q8)*100/(D8+E8+F8))</f>
        <v>0</v>
      </c>
      <c r="S8" s="126"/>
    </row>
    <row r="9" spans="1:19" ht="42.75" customHeight="1" thickBot="1">
      <c r="A9" s="16" t="s">
        <v>52</v>
      </c>
      <c r="B9" s="17" t="s">
        <v>21</v>
      </c>
      <c r="C9" s="141"/>
      <c r="D9" s="95">
        <v>1169.8499999999999</v>
      </c>
      <c r="E9" s="36">
        <v>0</v>
      </c>
      <c r="F9" s="36">
        <v>0</v>
      </c>
      <c r="G9" s="36">
        <v>0</v>
      </c>
      <c r="H9" s="36">
        <f t="shared" si="0"/>
        <v>1169.8499999999999</v>
      </c>
      <c r="I9" s="36">
        <f t="shared" si="0"/>
        <v>0</v>
      </c>
      <c r="J9" s="36">
        <f t="shared" si="0"/>
        <v>0</v>
      </c>
      <c r="K9" s="104">
        <v>208.9</v>
      </c>
      <c r="L9" s="36">
        <v>0</v>
      </c>
      <c r="M9" s="38">
        <v>0</v>
      </c>
      <c r="N9" s="38">
        <v>0</v>
      </c>
      <c r="O9" s="106">
        <f t="shared" si="1"/>
        <v>208.9</v>
      </c>
      <c r="P9" s="38">
        <f t="shared" si="1"/>
        <v>0</v>
      </c>
      <c r="Q9" s="41">
        <v>0</v>
      </c>
      <c r="R9" s="40">
        <f>SUM((O9+P9+Q9)*100/(D9+E9+F9))</f>
        <v>17.856990212420396</v>
      </c>
      <c r="S9" s="143"/>
    </row>
    <row r="10" spans="1:19" s="57" customFormat="1" ht="19.5" thickBot="1">
      <c r="A10" s="135" t="s">
        <v>22</v>
      </c>
      <c r="B10" s="136"/>
      <c r="C10" s="142"/>
      <c r="D10" s="65">
        <f t="shared" ref="D10:Q10" si="2">SUM(D8:D9)</f>
        <v>4169.8500000000004</v>
      </c>
      <c r="E10" s="56">
        <f t="shared" si="2"/>
        <v>0</v>
      </c>
      <c r="F10" s="56">
        <f t="shared" si="2"/>
        <v>0</v>
      </c>
      <c r="G10" s="56">
        <f t="shared" si="2"/>
        <v>0</v>
      </c>
      <c r="H10" s="56">
        <f t="shared" si="2"/>
        <v>4169.8500000000004</v>
      </c>
      <c r="I10" s="53">
        <f t="shared" si="2"/>
        <v>0</v>
      </c>
      <c r="J10" s="53">
        <f t="shared" si="2"/>
        <v>0</v>
      </c>
      <c r="K10" s="105">
        <f t="shared" si="2"/>
        <v>208.9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107">
        <f t="shared" si="2"/>
        <v>208.9</v>
      </c>
      <c r="P10" s="53">
        <f t="shared" si="2"/>
        <v>0</v>
      </c>
      <c r="Q10" s="53">
        <f t="shared" si="2"/>
        <v>0</v>
      </c>
      <c r="R10" s="89">
        <f>SUM((O10+P10+Q10)*100/(D10+E10+F10))</f>
        <v>5.0097725337841883</v>
      </c>
      <c r="S10" s="127"/>
    </row>
    <row r="11" spans="1:19" ht="19.5" thickBot="1">
      <c r="A11" s="34" t="s">
        <v>23</v>
      </c>
      <c r="B11" s="148" t="s">
        <v>170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50"/>
    </row>
    <row r="12" spans="1:19" ht="136.5" customHeight="1" thickBot="1">
      <c r="A12" s="34" t="s">
        <v>53</v>
      </c>
      <c r="B12" s="83" t="s">
        <v>157</v>
      </c>
      <c r="C12" s="93" t="s">
        <v>24</v>
      </c>
      <c r="D12" s="44">
        <v>100</v>
      </c>
      <c r="E12" s="40">
        <v>0</v>
      </c>
      <c r="F12" s="40">
        <v>0</v>
      </c>
      <c r="G12" s="40">
        <v>0</v>
      </c>
      <c r="H12" s="40">
        <f t="shared" ref="H12:J12" si="3">SUM(D12)</f>
        <v>100</v>
      </c>
      <c r="I12" s="40">
        <f t="shared" si="3"/>
        <v>0</v>
      </c>
      <c r="J12" s="40">
        <f t="shared" si="3"/>
        <v>0</v>
      </c>
      <c r="K12" s="45">
        <v>0</v>
      </c>
      <c r="L12" s="40">
        <v>0</v>
      </c>
      <c r="M12" s="40">
        <v>0</v>
      </c>
      <c r="N12" s="40">
        <v>0</v>
      </c>
      <c r="O12" s="40">
        <f t="shared" ref="O12:Q12" si="4">SUM(K12)</f>
        <v>0</v>
      </c>
      <c r="P12" s="40">
        <f t="shared" si="4"/>
        <v>0</v>
      </c>
      <c r="Q12" s="40">
        <f t="shared" si="4"/>
        <v>0</v>
      </c>
      <c r="R12" s="46">
        <f>SUM((O12+P12+Q12)*100/(H12+I12+J12))</f>
        <v>0</v>
      </c>
      <c r="S12" s="92"/>
    </row>
    <row r="13" spans="1:19" s="57" customFormat="1" ht="19.5" thickBot="1">
      <c r="A13" s="135" t="s">
        <v>22</v>
      </c>
      <c r="B13" s="136"/>
      <c r="C13" s="52"/>
      <c r="D13" s="71">
        <f t="shared" ref="D13:Q13" si="5">SUM(D12:D12)</f>
        <v>100</v>
      </c>
      <c r="E13" s="96">
        <f t="shared" si="5"/>
        <v>0</v>
      </c>
      <c r="F13" s="96">
        <f t="shared" si="5"/>
        <v>0</v>
      </c>
      <c r="G13" s="96">
        <f t="shared" si="5"/>
        <v>0</v>
      </c>
      <c r="H13" s="96">
        <f t="shared" si="5"/>
        <v>100</v>
      </c>
      <c r="I13" s="96">
        <f t="shared" si="5"/>
        <v>0</v>
      </c>
      <c r="J13" s="96">
        <f t="shared" si="5"/>
        <v>0</v>
      </c>
      <c r="K13" s="97">
        <f t="shared" si="5"/>
        <v>0</v>
      </c>
      <c r="L13" s="96">
        <f t="shared" si="5"/>
        <v>0</v>
      </c>
      <c r="M13" s="72">
        <f t="shared" si="5"/>
        <v>0</v>
      </c>
      <c r="N13" s="72">
        <f t="shared" si="5"/>
        <v>0</v>
      </c>
      <c r="O13" s="72">
        <f t="shared" si="5"/>
        <v>0</v>
      </c>
      <c r="P13" s="72">
        <f t="shared" si="5"/>
        <v>0</v>
      </c>
      <c r="Q13" s="72">
        <f t="shared" si="5"/>
        <v>0</v>
      </c>
      <c r="R13" s="46">
        <f>SUM((O13+P13+Q13)*100/(H13+I13+J13))</f>
        <v>0</v>
      </c>
      <c r="S13" s="67"/>
    </row>
    <row r="14" spans="1:19" ht="19.5" thickBot="1">
      <c r="A14" s="34" t="s">
        <v>25</v>
      </c>
      <c r="B14" s="148" t="s">
        <v>171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0"/>
    </row>
    <row r="15" spans="1:19" ht="19.5" thickBot="1">
      <c r="A15" s="34" t="s">
        <v>0</v>
      </c>
      <c r="B15" s="137" t="s">
        <v>172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9"/>
    </row>
    <row r="16" spans="1:19" ht="118.5" customHeight="1" thickBot="1">
      <c r="A16" s="48" t="s">
        <v>54</v>
      </c>
      <c r="B16" s="84" t="s">
        <v>26</v>
      </c>
      <c r="C16" s="140" t="s">
        <v>24</v>
      </c>
      <c r="D16" s="49">
        <v>355.4</v>
      </c>
      <c r="E16" s="39">
        <v>0</v>
      </c>
      <c r="F16" s="39">
        <v>0</v>
      </c>
      <c r="G16" s="39">
        <v>0</v>
      </c>
      <c r="H16" s="39">
        <f>SUM(D16)</f>
        <v>355.4</v>
      </c>
      <c r="I16" s="39">
        <f>SUM(E16)</f>
        <v>0</v>
      </c>
      <c r="J16" s="39">
        <f>SUM(F16)</f>
        <v>0</v>
      </c>
      <c r="K16" s="45">
        <v>88.84</v>
      </c>
      <c r="L16" s="40">
        <v>0</v>
      </c>
      <c r="M16" s="40">
        <v>0</v>
      </c>
      <c r="N16" s="40">
        <v>0</v>
      </c>
      <c r="O16" s="40">
        <f>SUM(K16)</f>
        <v>88.84</v>
      </c>
      <c r="P16" s="39">
        <f>SUM(L16)</f>
        <v>0</v>
      </c>
      <c r="Q16" s="39">
        <f>SUM(M16)</f>
        <v>0</v>
      </c>
      <c r="R16" s="46">
        <f>SUM((O16+P16+Q16)*100/(H16+I16+J16))</f>
        <v>24.997186268992685</v>
      </c>
      <c r="S16" s="42"/>
    </row>
    <row r="17" spans="1:19" ht="111.75" customHeight="1" thickBot="1">
      <c r="A17" s="48" t="s">
        <v>55</v>
      </c>
      <c r="B17" s="84" t="s">
        <v>27</v>
      </c>
      <c r="C17" s="141"/>
      <c r="D17" s="44">
        <v>144</v>
      </c>
      <c r="E17" s="39">
        <v>0</v>
      </c>
      <c r="F17" s="39">
        <v>0</v>
      </c>
      <c r="G17" s="39">
        <v>0</v>
      </c>
      <c r="H17" s="39">
        <f>SUM(D17)</f>
        <v>144</v>
      </c>
      <c r="I17" s="39">
        <v>0</v>
      </c>
      <c r="J17" s="39">
        <v>0</v>
      </c>
      <c r="K17" s="50">
        <v>33.6</v>
      </c>
      <c r="L17" s="39">
        <v>0</v>
      </c>
      <c r="M17" s="39">
        <v>0</v>
      </c>
      <c r="N17" s="39">
        <v>0</v>
      </c>
      <c r="O17" s="39">
        <f>SUM(K17)</f>
        <v>33.6</v>
      </c>
      <c r="P17" s="39">
        <v>0</v>
      </c>
      <c r="Q17" s="41">
        <v>0</v>
      </c>
      <c r="R17" s="46">
        <f>SUM((O17+P17+Q17)*100/(H17+I17+J17))</f>
        <v>23.333333333333332</v>
      </c>
      <c r="S17" s="15"/>
    </row>
    <row r="18" spans="1:19" ht="129.75" customHeight="1" thickBot="1">
      <c r="A18" s="48" t="s">
        <v>56</v>
      </c>
      <c r="B18" s="17" t="s">
        <v>47</v>
      </c>
      <c r="C18" s="142"/>
      <c r="D18" s="44">
        <v>60</v>
      </c>
      <c r="E18" s="39">
        <v>0</v>
      </c>
      <c r="F18" s="39">
        <v>0</v>
      </c>
      <c r="G18" s="39">
        <v>0</v>
      </c>
      <c r="H18" s="40">
        <f>SUM(D18)</f>
        <v>60</v>
      </c>
      <c r="I18" s="39">
        <v>0</v>
      </c>
      <c r="J18" s="39">
        <v>0</v>
      </c>
      <c r="K18" s="50">
        <v>4</v>
      </c>
      <c r="L18" s="39">
        <v>0</v>
      </c>
      <c r="M18" s="39">
        <v>0</v>
      </c>
      <c r="N18" s="39">
        <v>0</v>
      </c>
      <c r="O18" s="39">
        <f>SUM(K18)</f>
        <v>4</v>
      </c>
      <c r="P18" s="39">
        <v>0</v>
      </c>
      <c r="Q18" s="41">
        <v>0</v>
      </c>
      <c r="R18" s="46">
        <f>SUM((O18+P18+Q18)*100/(H18+I18+J18))</f>
        <v>6.666666666666667</v>
      </c>
      <c r="S18" s="15"/>
    </row>
    <row r="19" spans="1:19" ht="31.5" customHeight="1" thickBot="1">
      <c r="A19" s="16" t="s">
        <v>1</v>
      </c>
      <c r="B19" s="145" t="s">
        <v>173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</row>
    <row r="20" spans="1:19" ht="128.25" customHeight="1" thickBot="1">
      <c r="A20" s="16" t="s">
        <v>3</v>
      </c>
      <c r="B20" s="85" t="s">
        <v>158</v>
      </c>
      <c r="C20" s="51" t="s">
        <v>28</v>
      </c>
      <c r="D20" s="95">
        <v>82</v>
      </c>
      <c r="E20" s="36">
        <v>0</v>
      </c>
      <c r="F20" s="36">
        <v>0</v>
      </c>
      <c r="G20" s="36">
        <v>0</v>
      </c>
      <c r="H20" s="36">
        <f>SUM(D20)</f>
        <v>82</v>
      </c>
      <c r="I20" s="36">
        <f>SUM(E20)</f>
        <v>0</v>
      </c>
      <c r="J20" s="36">
        <f>SUM(F20)</f>
        <v>0</v>
      </c>
      <c r="K20" s="37">
        <v>20</v>
      </c>
      <c r="L20" s="36">
        <v>0</v>
      </c>
      <c r="M20" s="38">
        <v>0</v>
      </c>
      <c r="N20" s="38">
        <v>0</v>
      </c>
      <c r="O20" s="38">
        <f>SUM(K20)</f>
        <v>20</v>
      </c>
      <c r="P20" s="38">
        <f>SUM(L20)</f>
        <v>0</v>
      </c>
      <c r="Q20" s="39">
        <f>SUM(M20)</f>
        <v>0</v>
      </c>
      <c r="R20" s="46">
        <f>SUM((O20+P20+Q20)*100/(H20+I20+J20))</f>
        <v>24.390243902439025</v>
      </c>
      <c r="S20" s="126"/>
    </row>
    <row r="21" spans="1:19" s="57" customFormat="1" ht="19.5" thickBot="1">
      <c r="A21" s="135" t="s">
        <v>22</v>
      </c>
      <c r="B21" s="136"/>
      <c r="C21" s="52"/>
      <c r="D21" s="111">
        <f>SUM(D16+D17+D18+D20)</f>
        <v>641.4</v>
      </c>
      <c r="E21" s="53">
        <f t="shared" ref="E21:P21" si="6">SUM(E16+E17+E18+E20)</f>
        <v>0</v>
      </c>
      <c r="F21" s="53">
        <f t="shared" si="6"/>
        <v>0</v>
      </c>
      <c r="G21" s="53">
        <f t="shared" si="6"/>
        <v>0</v>
      </c>
      <c r="H21" s="53">
        <f t="shared" si="6"/>
        <v>641.4</v>
      </c>
      <c r="I21" s="53">
        <f t="shared" si="6"/>
        <v>0</v>
      </c>
      <c r="J21" s="53">
        <f t="shared" si="6"/>
        <v>0</v>
      </c>
      <c r="K21" s="112">
        <f t="shared" si="6"/>
        <v>146.44</v>
      </c>
      <c r="L21" s="53">
        <f t="shared" si="6"/>
        <v>0</v>
      </c>
      <c r="M21" s="53">
        <f t="shared" si="6"/>
        <v>0</v>
      </c>
      <c r="N21" s="53">
        <f t="shared" si="6"/>
        <v>0</v>
      </c>
      <c r="O21" s="53">
        <f t="shared" si="6"/>
        <v>146.44</v>
      </c>
      <c r="P21" s="53">
        <f t="shared" si="6"/>
        <v>0</v>
      </c>
      <c r="Q21" s="55">
        <v>0</v>
      </c>
      <c r="R21" s="56">
        <f>SUM((O21+P21+Q21)*100/(H21+I21+J21))</f>
        <v>22.831306516994076</v>
      </c>
      <c r="S21" s="127"/>
    </row>
    <row r="22" spans="1:19" ht="19.5" thickBot="1">
      <c r="A22" s="34" t="s">
        <v>29</v>
      </c>
      <c r="B22" s="151" t="s">
        <v>174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3"/>
    </row>
    <row r="23" spans="1:19" ht="19.5" thickBot="1">
      <c r="A23" s="16" t="s">
        <v>57</v>
      </c>
      <c r="B23" s="137" t="s">
        <v>175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9"/>
    </row>
    <row r="24" spans="1:19" ht="343.5" customHeight="1" thickBot="1">
      <c r="A24" s="16" t="s">
        <v>58</v>
      </c>
      <c r="B24" s="110" t="s">
        <v>204</v>
      </c>
      <c r="C24" s="51" t="s">
        <v>19</v>
      </c>
      <c r="D24" s="35">
        <v>10</v>
      </c>
      <c r="E24" s="36">
        <v>0</v>
      </c>
      <c r="F24" s="36">
        <v>0</v>
      </c>
      <c r="G24" s="36">
        <v>0</v>
      </c>
      <c r="H24" s="36">
        <f>SUM(D24)</f>
        <v>10</v>
      </c>
      <c r="I24" s="36">
        <f>SUM(E24)</f>
        <v>0</v>
      </c>
      <c r="J24" s="36">
        <f>SUM(F24)</f>
        <v>0</v>
      </c>
      <c r="K24" s="37">
        <v>0</v>
      </c>
      <c r="L24" s="36">
        <v>0</v>
      </c>
      <c r="M24" s="38">
        <v>0</v>
      </c>
      <c r="N24" s="38">
        <v>0</v>
      </c>
      <c r="O24" s="38">
        <f>SUM(K24)</f>
        <v>0</v>
      </c>
      <c r="P24" s="38">
        <f>SUM(L24)</f>
        <v>0</v>
      </c>
      <c r="Q24" s="39">
        <f>SUM(M24)</f>
        <v>0</v>
      </c>
      <c r="R24" s="58">
        <f>SUM((O24+P24+Q24)*100/(H24+I24+J24))</f>
        <v>0</v>
      </c>
      <c r="S24" s="15"/>
    </row>
    <row r="25" spans="1:19" ht="19.5" thickBot="1">
      <c r="A25" s="34" t="s">
        <v>30</v>
      </c>
      <c r="B25" s="118" t="s">
        <v>176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19" ht="19.5" thickBot="1">
      <c r="A26" s="16" t="s">
        <v>59</v>
      </c>
      <c r="B26" s="137" t="s">
        <v>177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9"/>
    </row>
    <row r="27" spans="1:19" ht="136.5" customHeight="1" thickBot="1">
      <c r="A27" s="16" t="s">
        <v>60</v>
      </c>
      <c r="B27" s="17" t="s">
        <v>145</v>
      </c>
      <c r="C27" s="51" t="s">
        <v>19</v>
      </c>
      <c r="D27" s="35">
        <v>30</v>
      </c>
      <c r="E27" s="36">
        <v>0</v>
      </c>
      <c r="F27" s="36">
        <v>0</v>
      </c>
      <c r="G27" s="36">
        <v>0</v>
      </c>
      <c r="H27" s="36">
        <f>SUM(D27)</f>
        <v>30</v>
      </c>
      <c r="I27" s="36">
        <f>SUM(E27)</f>
        <v>0</v>
      </c>
      <c r="J27" s="36">
        <f>SUM(F27)</f>
        <v>0</v>
      </c>
      <c r="K27" s="37">
        <v>0</v>
      </c>
      <c r="L27" s="36">
        <v>0</v>
      </c>
      <c r="M27" s="38">
        <v>0</v>
      </c>
      <c r="N27" s="38">
        <v>0</v>
      </c>
      <c r="O27" s="38">
        <f>SUM(K27)</f>
        <v>0</v>
      </c>
      <c r="P27" s="38">
        <f>SUM(L27)</f>
        <v>0</v>
      </c>
      <c r="Q27" s="90">
        <f>SUM(M27)</f>
        <v>0</v>
      </c>
      <c r="R27" s="58">
        <f>SUM((O27+P27+Q27)*100/(H27+I27+J27))</f>
        <v>0</v>
      </c>
      <c r="S27" s="15" t="s">
        <v>20</v>
      </c>
    </row>
    <row r="28" spans="1:19" ht="30.75" customHeight="1" thickBot="1">
      <c r="A28" s="16" t="s">
        <v>61</v>
      </c>
      <c r="B28" s="154" t="s">
        <v>178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6"/>
    </row>
    <row r="29" spans="1:19" ht="104.25" customHeight="1">
      <c r="A29" s="48" t="s">
        <v>62</v>
      </c>
      <c r="B29" s="86" t="s">
        <v>144</v>
      </c>
      <c r="C29" s="43" t="s">
        <v>28</v>
      </c>
      <c r="D29" s="59">
        <v>20</v>
      </c>
      <c r="E29" s="60">
        <v>0</v>
      </c>
      <c r="F29" s="60">
        <v>0</v>
      </c>
      <c r="G29" s="60">
        <v>0</v>
      </c>
      <c r="H29" s="60">
        <f>SUM(D29)</f>
        <v>20</v>
      </c>
      <c r="I29" s="60">
        <f>SUM(E29)</f>
        <v>0</v>
      </c>
      <c r="J29" s="60">
        <f>SUM(F29)</f>
        <v>0</v>
      </c>
      <c r="K29" s="61">
        <v>0</v>
      </c>
      <c r="L29" s="60">
        <v>0</v>
      </c>
      <c r="M29" s="60">
        <v>0</v>
      </c>
      <c r="N29" s="60">
        <v>0</v>
      </c>
      <c r="O29" s="60">
        <f>SUM(K29)</f>
        <v>0</v>
      </c>
      <c r="P29" s="60">
        <f>SUM(L29)</f>
        <v>0</v>
      </c>
      <c r="Q29" s="60">
        <f>SUM(M29)</f>
        <v>0</v>
      </c>
      <c r="R29" s="62">
        <f>SUM((O29+P29+Q29)*100/(H29+I29+J29))</f>
        <v>0</v>
      </c>
      <c r="S29" s="92"/>
    </row>
    <row r="30" spans="1:19" ht="39" customHeight="1" thickBot="1">
      <c r="A30" s="16" t="s">
        <v>63</v>
      </c>
      <c r="B30" s="154" t="s">
        <v>179</v>
      </c>
      <c r="C30" s="155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5"/>
      <c r="S30" s="156"/>
    </row>
    <row r="31" spans="1:19" ht="160.5" customHeight="1" thickBot="1">
      <c r="A31" s="48" t="s">
        <v>64</v>
      </c>
      <c r="B31" s="83" t="s">
        <v>31</v>
      </c>
      <c r="C31" s="51" t="s">
        <v>24</v>
      </c>
      <c r="D31" s="63">
        <v>120</v>
      </c>
      <c r="E31" s="41">
        <v>0</v>
      </c>
      <c r="F31" s="41">
        <v>0</v>
      </c>
      <c r="G31" s="41">
        <v>0</v>
      </c>
      <c r="H31" s="41">
        <f>SUM(D31)</f>
        <v>120</v>
      </c>
      <c r="I31" s="39">
        <v>0</v>
      </c>
      <c r="J31" s="39">
        <v>0</v>
      </c>
      <c r="K31" s="45">
        <v>47.35</v>
      </c>
      <c r="L31" s="39">
        <v>0</v>
      </c>
      <c r="M31" s="39">
        <v>0</v>
      </c>
      <c r="N31" s="39"/>
      <c r="O31" s="40">
        <f>SUM(K31)</f>
        <v>47.35</v>
      </c>
      <c r="P31" s="40">
        <f>SUM(L31)</f>
        <v>0</v>
      </c>
      <c r="Q31" s="40">
        <f>SUM(M31)</f>
        <v>0</v>
      </c>
      <c r="R31" s="64">
        <f>SUM((O31+P31+Q31)*100/(H31+I31+J31))</f>
        <v>39.458333333333336</v>
      </c>
      <c r="S31" s="92"/>
    </row>
    <row r="32" spans="1:19" s="57" customFormat="1" ht="19.5" thickBot="1">
      <c r="A32" s="135" t="s">
        <v>22</v>
      </c>
      <c r="B32" s="136"/>
      <c r="C32" s="52"/>
      <c r="D32" s="65">
        <f t="shared" ref="D32:Q32" si="7">SUM(D27+D29+D31)</f>
        <v>170</v>
      </c>
      <c r="E32" s="56">
        <f t="shared" si="7"/>
        <v>0</v>
      </c>
      <c r="F32" s="56">
        <f t="shared" si="7"/>
        <v>0</v>
      </c>
      <c r="G32" s="56">
        <f t="shared" si="7"/>
        <v>0</v>
      </c>
      <c r="H32" s="56">
        <f t="shared" si="7"/>
        <v>170</v>
      </c>
      <c r="I32" s="56">
        <f t="shared" si="7"/>
        <v>0</v>
      </c>
      <c r="J32" s="56">
        <f t="shared" si="7"/>
        <v>0</v>
      </c>
      <c r="K32" s="54">
        <f t="shared" si="7"/>
        <v>47.35</v>
      </c>
      <c r="L32" s="53">
        <f t="shared" si="7"/>
        <v>0</v>
      </c>
      <c r="M32" s="53">
        <f t="shared" si="7"/>
        <v>0</v>
      </c>
      <c r="N32" s="53">
        <f t="shared" si="7"/>
        <v>0</v>
      </c>
      <c r="O32" s="53">
        <f t="shared" si="7"/>
        <v>47.35</v>
      </c>
      <c r="P32" s="53">
        <f t="shared" si="7"/>
        <v>0</v>
      </c>
      <c r="Q32" s="53">
        <f t="shared" si="7"/>
        <v>0</v>
      </c>
      <c r="R32" s="66">
        <f>SUM((O32+P32+Q32)*100/(H32+I32+J32))</f>
        <v>27.852941176470587</v>
      </c>
      <c r="S32" s="67"/>
    </row>
    <row r="33" spans="1:19" ht="19.5" thickBot="1">
      <c r="A33" s="34" t="s">
        <v>32</v>
      </c>
      <c r="B33" s="148" t="s">
        <v>180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50"/>
    </row>
    <row r="34" spans="1:19" ht="70.5" customHeight="1" thickBot="1">
      <c r="A34" s="16" t="s">
        <v>33</v>
      </c>
      <c r="B34" s="18" t="s">
        <v>34</v>
      </c>
      <c r="C34" s="68" t="s">
        <v>28</v>
      </c>
      <c r="D34" s="35">
        <v>20</v>
      </c>
      <c r="E34" s="36">
        <v>0</v>
      </c>
      <c r="F34" s="36">
        <v>0</v>
      </c>
      <c r="G34" s="36">
        <v>0</v>
      </c>
      <c r="H34" s="36">
        <f>SUM(D34)</f>
        <v>20</v>
      </c>
      <c r="I34" s="36">
        <f>SUM(E34)</f>
        <v>0</v>
      </c>
      <c r="J34" s="36">
        <f>SUM(F34)</f>
        <v>0</v>
      </c>
      <c r="K34" s="37">
        <v>0</v>
      </c>
      <c r="L34" s="36">
        <v>0</v>
      </c>
      <c r="M34" s="38">
        <v>0</v>
      </c>
      <c r="N34" s="38">
        <v>0</v>
      </c>
      <c r="O34" s="38">
        <f>SUM(K34)</f>
        <v>0</v>
      </c>
      <c r="P34" s="39">
        <f>SUM(L34)</f>
        <v>0</v>
      </c>
      <c r="Q34" s="39">
        <f>SUM(M34)</f>
        <v>0</v>
      </c>
      <c r="R34" s="46">
        <f>SUM((O34+P34+Q34)*100/(H34+I34+J34))</f>
        <v>0</v>
      </c>
      <c r="S34" s="15"/>
    </row>
    <row r="35" spans="1:19" ht="19.5" thickBot="1">
      <c r="A35" s="34" t="s">
        <v>35</v>
      </c>
      <c r="B35" s="118" t="s">
        <v>181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20"/>
    </row>
    <row r="36" spans="1:19" ht="19.5" thickBot="1">
      <c r="A36" s="16" t="s">
        <v>65</v>
      </c>
      <c r="B36" s="137" t="s">
        <v>182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9"/>
    </row>
    <row r="37" spans="1:19" ht="142.5" customHeight="1" thickBot="1">
      <c r="A37" s="69" t="s">
        <v>66</v>
      </c>
      <c r="B37" s="84" t="s">
        <v>205</v>
      </c>
      <c r="C37" s="157" t="s">
        <v>24</v>
      </c>
      <c r="D37" s="49">
        <v>450</v>
      </c>
      <c r="E37" s="39">
        <v>0</v>
      </c>
      <c r="F37" s="39">
        <v>0</v>
      </c>
      <c r="G37" s="39">
        <v>0</v>
      </c>
      <c r="H37" s="39">
        <f t="shared" ref="H37:J38" si="8">SUM(D37)</f>
        <v>450</v>
      </c>
      <c r="I37" s="39">
        <f t="shared" si="8"/>
        <v>0</v>
      </c>
      <c r="J37" s="39">
        <f t="shared" si="8"/>
        <v>0</v>
      </c>
      <c r="K37" s="45">
        <v>49.8</v>
      </c>
      <c r="L37" s="40">
        <v>0</v>
      </c>
      <c r="M37" s="40">
        <v>0</v>
      </c>
      <c r="N37" s="40">
        <v>0</v>
      </c>
      <c r="O37" s="40">
        <f t="shared" ref="O37:Q38" si="9">SUM(K37)</f>
        <v>49.8</v>
      </c>
      <c r="P37" s="39">
        <f t="shared" si="9"/>
        <v>0</v>
      </c>
      <c r="Q37" s="39">
        <f t="shared" si="9"/>
        <v>0</v>
      </c>
      <c r="R37" s="46">
        <f>SUM((O37+P37+Q37)*100/(H37+I37+J37))</f>
        <v>11.066666666666666</v>
      </c>
      <c r="S37" s="126"/>
    </row>
    <row r="38" spans="1:19" ht="90.75" customHeight="1" thickBot="1">
      <c r="A38" s="69" t="s">
        <v>67</v>
      </c>
      <c r="B38" s="84" t="s">
        <v>36</v>
      </c>
      <c r="C38" s="157"/>
      <c r="D38" s="49">
        <v>50</v>
      </c>
      <c r="E38" s="39">
        <v>0</v>
      </c>
      <c r="F38" s="39">
        <v>0</v>
      </c>
      <c r="G38" s="39">
        <v>0</v>
      </c>
      <c r="H38" s="39">
        <f t="shared" si="8"/>
        <v>50</v>
      </c>
      <c r="I38" s="39">
        <f t="shared" si="8"/>
        <v>0</v>
      </c>
      <c r="J38" s="39">
        <f t="shared" si="8"/>
        <v>0</v>
      </c>
      <c r="K38" s="50">
        <v>0</v>
      </c>
      <c r="L38" s="39">
        <v>0</v>
      </c>
      <c r="M38" s="39">
        <v>0</v>
      </c>
      <c r="N38" s="39">
        <v>0</v>
      </c>
      <c r="O38" s="39">
        <f t="shared" si="9"/>
        <v>0</v>
      </c>
      <c r="P38" s="39">
        <f t="shared" si="9"/>
        <v>0</v>
      </c>
      <c r="Q38" s="39">
        <f t="shared" si="9"/>
        <v>0</v>
      </c>
      <c r="R38" s="46">
        <f>SUM((O38+P38+Q38)*100/(H38+I38+J38))</f>
        <v>0</v>
      </c>
      <c r="S38" s="127"/>
    </row>
    <row r="39" spans="1:19" ht="19.5" thickBot="1">
      <c r="A39" s="16" t="s">
        <v>68</v>
      </c>
      <c r="B39" s="145" t="s">
        <v>183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7"/>
    </row>
    <row r="40" spans="1:19" ht="102.75" customHeight="1" thickBot="1">
      <c r="A40" s="69" t="s">
        <v>69</v>
      </c>
      <c r="B40" s="84" t="s">
        <v>49</v>
      </c>
      <c r="C40" s="68" t="s">
        <v>28</v>
      </c>
      <c r="D40" s="4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50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41">
        <v>0</v>
      </c>
      <c r="R40" s="41" t="s">
        <v>2</v>
      </c>
      <c r="S40" s="70"/>
    </row>
    <row r="41" spans="1:19" s="57" customFormat="1" ht="30" customHeight="1" thickBot="1">
      <c r="A41" s="135" t="s">
        <v>22</v>
      </c>
      <c r="B41" s="136"/>
      <c r="C41" s="52"/>
      <c r="D41" s="71">
        <f t="shared" ref="D41:L41" si="10">SUM(D37+D38+D40)</f>
        <v>500</v>
      </c>
      <c r="E41" s="72">
        <f t="shared" si="10"/>
        <v>0</v>
      </c>
      <c r="F41" s="72">
        <f t="shared" si="10"/>
        <v>0</v>
      </c>
      <c r="G41" s="72">
        <f t="shared" si="10"/>
        <v>0</v>
      </c>
      <c r="H41" s="72">
        <f t="shared" si="10"/>
        <v>500</v>
      </c>
      <c r="I41" s="72">
        <f t="shared" si="10"/>
        <v>0</v>
      </c>
      <c r="J41" s="53">
        <f t="shared" si="10"/>
        <v>0</v>
      </c>
      <c r="K41" s="108">
        <f t="shared" si="10"/>
        <v>49.8</v>
      </c>
      <c r="L41" s="56">
        <f t="shared" si="10"/>
        <v>0</v>
      </c>
      <c r="M41" s="56">
        <f t="shared" ref="M41:Q41" si="11">SUM(M37+M38+M40)</f>
        <v>0</v>
      </c>
      <c r="N41" s="56">
        <f t="shared" si="11"/>
        <v>0</v>
      </c>
      <c r="O41" s="56">
        <f t="shared" si="11"/>
        <v>49.8</v>
      </c>
      <c r="P41" s="53">
        <f t="shared" si="11"/>
        <v>0</v>
      </c>
      <c r="Q41" s="53">
        <f t="shared" si="11"/>
        <v>0</v>
      </c>
      <c r="R41" s="56">
        <f>SUM((O41+P41+Q41)*100/(H41+I41+J41))</f>
        <v>9.9600000000000009</v>
      </c>
      <c r="S41" s="67"/>
    </row>
    <row r="42" spans="1:19" ht="19.5" thickBot="1">
      <c r="A42" s="34" t="s">
        <v>37</v>
      </c>
      <c r="B42" s="148" t="s">
        <v>184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50"/>
    </row>
    <row r="43" spans="1:19" ht="127.5" customHeight="1" thickBot="1">
      <c r="A43" s="16" t="s">
        <v>70</v>
      </c>
      <c r="B43" s="103" t="s">
        <v>38</v>
      </c>
      <c r="C43" s="140" t="s">
        <v>28</v>
      </c>
      <c r="D43" s="35">
        <f>SUM(D44+D45)</f>
        <v>10500</v>
      </c>
      <c r="E43" s="102">
        <f t="shared" ref="E43:Q43" si="12">SUM(E44+E45)</f>
        <v>0</v>
      </c>
      <c r="F43" s="102">
        <f t="shared" si="12"/>
        <v>0</v>
      </c>
      <c r="G43" s="102">
        <f t="shared" si="12"/>
        <v>0</v>
      </c>
      <c r="H43" s="102">
        <f t="shared" si="12"/>
        <v>10500</v>
      </c>
      <c r="I43" s="102">
        <f t="shared" si="12"/>
        <v>0</v>
      </c>
      <c r="J43" s="102">
        <f t="shared" si="12"/>
        <v>0</v>
      </c>
      <c r="K43" s="37">
        <f t="shared" si="12"/>
        <v>2700</v>
      </c>
      <c r="L43" s="102">
        <f t="shared" si="12"/>
        <v>0</v>
      </c>
      <c r="M43" s="102">
        <f t="shared" si="12"/>
        <v>0</v>
      </c>
      <c r="N43" s="102">
        <f t="shared" si="12"/>
        <v>0</v>
      </c>
      <c r="O43" s="102">
        <f t="shared" si="12"/>
        <v>2700</v>
      </c>
      <c r="P43" s="102">
        <f t="shared" si="12"/>
        <v>0</v>
      </c>
      <c r="Q43" s="102">
        <f t="shared" si="12"/>
        <v>0</v>
      </c>
      <c r="R43" s="40">
        <f t="shared" ref="R43:R48" si="13">SUM((O43+P43+Q43)*100/(H43+I43+J43))</f>
        <v>25.714285714285715</v>
      </c>
      <c r="S43" s="15"/>
    </row>
    <row r="44" spans="1:19" ht="57" thickBot="1">
      <c r="A44" s="16" t="s">
        <v>149</v>
      </c>
      <c r="B44" s="17" t="s">
        <v>39</v>
      </c>
      <c r="C44" s="141"/>
      <c r="D44" s="35">
        <v>10000</v>
      </c>
      <c r="E44" s="36">
        <v>0</v>
      </c>
      <c r="F44" s="36">
        <v>0</v>
      </c>
      <c r="G44" s="36">
        <v>0</v>
      </c>
      <c r="H44" s="36">
        <f t="shared" ref="H44:H47" si="14">SUM(D44)</f>
        <v>10000</v>
      </c>
      <c r="I44" s="36">
        <f t="shared" ref="I44:J47" si="15">SUM(E44)</f>
        <v>0</v>
      </c>
      <c r="J44" s="36">
        <f t="shared" si="15"/>
        <v>0</v>
      </c>
      <c r="K44" s="37">
        <v>2700</v>
      </c>
      <c r="L44" s="36">
        <v>0</v>
      </c>
      <c r="M44" s="38">
        <v>0</v>
      </c>
      <c r="N44" s="38">
        <v>0</v>
      </c>
      <c r="O44" s="38">
        <f t="shared" ref="O44:O47" si="16">SUM(K44)</f>
        <v>2700</v>
      </c>
      <c r="P44" s="38">
        <f t="shared" ref="P44:Q47" si="17">SUM(L44)</f>
        <v>0</v>
      </c>
      <c r="Q44" s="38">
        <f t="shared" si="17"/>
        <v>0</v>
      </c>
      <c r="R44" s="40">
        <f t="shared" si="13"/>
        <v>27</v>
      </c>
      <c r="S44" s="15"/>
    </row>
    <row r="45" spans="1:19" ht="113.25" thickBot="1">
      <c r="A45" s="16" t="s">
        <v>150</v>
      </c>
      <c r="B45" s="18" t="s">
        <v>146</v>
      </c>
      <c r="C45" s="141"/>
      <c r="D45" s="35">
        <v>500</v>
      </c>
      <c r="E45" s="36">
        <v>0</v>
      </c>
      <c r="F45" s="36">
        <v>0</v>
      </c>
      <c r="G45" s="36">
        <v>0</v>
      </c>
      <c r="H45" s="36">
        <f t="shared" si="14"/>
        <v>500</v>
      </c>
      <c r="I45" s="36">
        <f t="shared" si="15"/>
        <v>0</v>
      </c>
      <c r="J45" s="36">
        <f t="shared" si="15"/>
        <v>0</v>
      </c>
      <c r="K45" s="37">
        <v>0</v>
      </c>
      <c r="L45" s="36">
        <v>0</v>
      </c>
      <c r="M45" s="38">
        <v>0</v>
      </c>
      <c r="N45" s="38">
        <v>0</v>
      </c>
      <c r="O45" s="38">
        <f t="shared" si="16"/>
        <v>0</v>
      </c>
      <c r="P45" s="38">
        <f t="shared" si="17"/>
        <v>0</v>
      </c>
      <c r="Q45" s="38">
        <f t="shared" si="17"/>
        <v>0</v>
      </c>
      <c r="R45" s="40">
        <f t="shared" si="13"/>
        <v>0</v>
      </c>
      <c r="S45" s="15"/>
    </row>
    <row r="46" spans="1:19" ht="38.25" thickBot="1">
      <c r="A46" s="16" t="s">
        <v>71</v>
      </c>
      <c r="B46" s="103" t="s">
        <v>4</v>
      </c>
      <c r="C46" s="141"/>
      <c r="D46" s="35">
        <v>2422.5</v>
      </c>
      <c r="E46" s="36">
        <v>0</v>
      </c>
      <c r="F46" s="36">
        <v>0</v>
      </c>
      <c r="G46" s="36">
        <v>0</v>
      </c>
      <c r="H46" s="36">
        <f>SUM(D46)</f>
        <v>2422.5</v>
      </c>
      <c r="I46" s="36">
        <f t="shared" si="15"/>
        <v>0</v>
      </c>
      <c r="J46" s="36">
        <f t="shared" si="15"/>
        <v>0</v>
      </c>
      <c r="K46" s="37">
        <v>612</v>
      </c>
      <c r="L46" s="36">
        <v>0</v>
      </c>
      <c r="M46" s="38">
        <v>0</v>
      </c>
      <c r="N46" s="38">
        <v>0</v>
      </c>
      <c r="O46" s="38">
        <f t="shared" si="16"/>
        <v>612</v>
      </c>
      <c r="P46" s="38">
        <f t="shared" si="17"/>
        <v>0</v>
      </c>
      <c r="Q46" s="38">
        <f t="shared" si="17"/>
        <v>0</v>
      </c>
      <c r="R46" s="40">
        <f t="shared" si="13"/>
        <v>25.263157894736842</v>
      </c>
      <c r="S46" s="15"/>
    </row>
    <row r="47" spans="1:19" ht="61.5" customHeight="1" thickBot="1">
      <c r="A47" s="16" t="s">
        <v>72</v>
      </c>
      <c r="B47" s="103" t="s">
        <v>40</v>
      </c>
      <c r="C47" s="141"/>
      <c r="D47" s="35">
        <v>30</v>
      </c>
      <c r="E47" s="36">
        <v>0</v>
      </c>
      <c r="F47" s="36">
        <v>0</v>
      </c>
      <c r="G47" s="36">
        <v>0</v>
      </c>
      <c r="H47" s="36">
        <f t="shared" si="14"/>
        <v>30</v>
      </c>
      <c r="I47" s="36">
        <f>SUM(E47)</f>
        <v>0</v>
      </c>
      <c r="J47" s="36">
        <f t="shared" si="15"/>
        <v>0</v>
      </c>
      <c r="K47" s="37">
        <v>0</v>
      </c>
      <c r="L47" s="36">
        <v>0</v>
      </c>
      <c r="M47" s="38">
        <v>0</v>
      </c>
      <c r="N47" s="38">
        <v>0</v>
      </c>
      <c r="O47" s="38">
        <f t="shared" si="16"/>
        <v>0</v>
      </c>
      <c r="P47" s="38">
        <f t="shared" si="17"/>
        <v>0</v>
      </c>
      <c r="Q47" s="38">
        <f t="shared" si="17"/>
        <v>0</v>
      </c>
      <c r="R47" s="40">
        <f t="shared" si="13"/>
        <v>0</v>
      </c>
      <c r="S47" s="15"/>
    </row>
    <row r="48" spans="1:19" ht="19.5" thickBot="1">
      <c r="A48" s="121" t="s">
        <v>22</v>
      </c>
      <c r="B48" s="122"/>
      <c r="C48" s="47"/>
      <c r="D48" s="73">
        <f>SUM(D43+D46+D47)</f>
        <v>12952.5</v>
      </c>
      <c r="E48" s="117">
        <f t="shared" ref="E48:Q48" si="18">SUM(E43+E46+E47)</f>
        <v>0</v>
      </c>
      <c r="F48" s="117">
        <f t="shared" si="18"/>
        <v>0</v>
      </c>
      <c r="G48" s="117">
        <f t="shared" si="18"/>
        <v>0</v>
      </c>
      <c r="H48" s="117">
        <f t="shared" si="18"/>
        <v>12952.5</v>
      </c>
      <c r="I48" s="117">
        <f t="shared" si="18"/>
        <v>0</v>
      </c>
      <c r="J48" s="117">
        <f t="shared" si="18"/>
        <v>0</v>
      </c>
      <c r="K48" s="101">
        <f t="shared" si="18"/>
        <v>3312</v>
      </c>
      <c r="L48" s="117">
        <f t="shared" si="18"/>
        <v>0</v>
      </c>
      <c r="M48" s="117">
        <f t="shared" si="18"/>
        <v>0</v>
      </c>
      <c r="N48" s="117">
        <f t="shared" si="18"/>
        <v>0</v>
      </c>
      <c r="O48" s="117">
        <f t="shared" si="18"/>
        <v>3312</v>
      </c>
      <c r="P48" s="117">
        <f t="shared" si="18"/>
        <v>0</v>
      </c>
      <c r="Q48" s="117">
        <f t="shared" si="18"/>
        <v>0</v>
      </c>
      <c r="R48" s="40">
        <f t="shared" si="13"/>
        <v>25.570353213665317</v>
      </c>
      <c r="S48" s="19"/>
    </row>
    <row r="49" spans="1:19" ht="19.5" thickBot="1">
      <c r="A49" s="34" t="s">
        <v>41</v>
      </c>
      <c r="B49" s="148" t="s">
        <v>185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50"/>
    </row>
    <row r="50" spans="1:19" ht="199.5" customHeight="1" thickBot="1">
      <c r="A50" s="16" t="s">
        <v>75</v>
      </c>
      <c r="B50" s="17" t="s">
        <v>159</v>
      </c>
      <c r="C50" s="51" t="s">
        <v>28</v>
      </c>
      <c r="D50" s="35">
        <v>30</v>
      </c>
      <c r="E50" s="36">
        <v>0</v>
      </c>
      <c r="F50" s="36">
        <v>0</v>
      </c>
      <c r="G50" s="36">
        <v>0</v>
      </c>
      <c r="H50" s="36">
        <f>SUM(D50)</f>
        <v>30</v>
      </c>
      <c r="I50" s="36">
        <f>SUM(E50)</f>
        <v>0</v>
      </c>
      <c r="J50" s="36">
        <f>SUM(F50)</f>
        <v>0</v>
      </c>
      <c r="K50" s="37">
        <v>0</v>
      </c>
      <c r="L50" s="36">
        <v>0</v>
      </c>
      <c r="M50" s="39">
        <v>0</v>
      </c>
      <c r="N50" s="39">
        <v>0</v>
      </c>
      <c r="O50" s="39">
        <f>SUM(K50)</f>
        <v>0</v>
      </c>
      <c r="P50" s="39">
        <f>SUM(L50)</f>
        <v>0</v>
      </c>
      <c r="Q50" s="39">
        <f>SUM(M50)</f>
        <v>0</v>
      </c>
      <c r="R50" s="46">
        <f>SUM((O50+P50+Q50)*100/(H50+I50+J50))</f>
        <v>0</v>
      </c>
      <c r="S50" s="15"/>
    </row>
    <row r="51" spans="1:19" ht="19.5" thickBot="1">
      <c r="A51" s="34" t="s">
        <v>42</v>
      </c>
      <c r="B51" s="118" t="s">
        <v>186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20"/>
    </row>
    <row r="52" spans="1:19" ht="111" customHeight="1" thickBot="1">
      <c r="A52" s="16" t="s">
        <v>76</v>
      </c>
      <c r="B52" s="17" t="s">
        <v>43</v>
      </c>
      <c r="C52" s="140" t="s">
        <v>28</v>
      </c>
      <c r="D52" s="35">
        <v>2337.1999999999998</v>
      </c>
      <c r="E52" s="36">
        <v>0</v>
      </c>
      <c r="F52" s="36">
        <v>0</v>
      </c>
      <c r="G52" s="36">
        <v>0</v>
      </c>
      <c r="H52" s="36">
        <f>SUM(D52)</f>
        <v>2337.1999999999998</v>
      </c>
      <c r="I52" s="36">
        <v>0</v>
      </c>
      <c r="J52" s="36">
        <v>0</v>
      </c>
      <c r="K52" s="37">
        <v>166.73</v>
      </c>
      <c r="L52" s="36">
        <v>0</v>
      </c>
      <c r="M52" s="38">
        <v>0</v>
      </c>
      <c r="N52" s="38">
        <v>0</v>
      </c>
      <c r="O52" s="38">
        <f>SUM(K52)</f>
        <v>166.73</v>
      </c>
      <c r="P52" s="38">
        <v>0</v>
      </c>
      <c r="Q52" s="41">
        <v>0</v>
      </c>
      <c r="R52" s="46">
        <f t="shared" ref="R52:R62" si="19">SUM((O52+P52+Q52)*100/(H52+I52+J52))</f>
        <v>7.1337497860688011</v>
      </c>
      <c r="S52" s="15"/>
    </row>
    <row r="53" spans="1:19" ht="77.25" customHeight="1" thickBot="1">
      <c r="A53" s="16" t="s">
        <v>77</v>
      </c>
      <c r="B53" s="17" t="s">
        <v>44</v>
      </c>
      <c r="C53" s="141"/>
      <c r="D53" s="95">
        <v>600</v>
      </c>
      <c r="E53" s="109">
        <v>0</v>
      </c>
      <c r="F53" s="109">
        <v>0</v>
      </c>
      <c r="G53" s="109">
        <v>0</v>
      </c>
      <c r="H53" s="109">
        <f>SUM(D53)</f>
        <v>600</v>
      </c>
      <c r="I53" s="36">
        <v>0</v>
      </c>
      <c r="J53" s="36">
        <v>0</v>
      </c>
      <c r="K53" s="37">
        <v>0</v>
      </c>
      <c r="L53" s="36">
        <v>0</v>
      </c>
      <c r="M53" s="38">
        <v>0</v>
      </c>
      <c r="N53" s="38">
        <v>0</v>
      </c>
      <c r="O53" s="38">
        <f>SUM(K53)</f>
        <v>0</v>
      </c>
      <c r="P53" s="38">
        <v>0</v>
      </c>
      <c r="Q53" s="41">
        <v>0</v>
      </c>
      <c r="R53" s="46">
        <f t="shared" si="19"/>
        <v>0</v>
      </c>
      <c r="S53" s="15"/>
    </row>
    <row r="54" spans="1:19" ht="89.25" customHeight="1" thickBot="1">
      <c r="A54" s="16" t="s">
        <v>78</v>
      </c>
      <c r="B54" s="17" t="s">
        <v>45</v>
      </c>
      <c r="C54" s="141"/>
      <c r="D54" s="35">
        <v>300</v>
      </c>
      <c r="E54" s="36">
        <v>0</v>
      </c>
      <c r="F54" s="36">
        <v>0</v>
      </c>
      <c r="G54" s="36">
        <v>0</v>
      </c>
      <c r="H54" s="36">
        <f>SUM(D54)</f>
        <v>300</v>
      </c>
      <c r="I54" s="36">
        <v>0</v>
      </c>
      <c r="J54" s="36">
        <v>0</v>
      </c>
      <c r="K54" s="37">
        <v>139.46</v>
      </c>
      <c r="L54" s="36">
        <v>0</v>
      </c>
      <c r="M54" s="38">
        <v>0</v>
      </c>
      <c r="N54" s="38">
        <v>0</v>
      </c>
      <c r="O54" s="38">
        <f>SUM(K54)</f>
        <v>139.46</v>
      </c>
      <c r="P54" s="38">
        <v>0</v>
      </c>
      <c r="Q54" s="41">
        <v>0</v>
      </c>
      <c r="R54" s="46">
        <f t="shared" si="19"/>
        <v>46.486666666666665</v>
      </c>
      <c r="S54" s="15"/>
    </row>
    <row r="55" spans="1:19" ht="114" customHeight="1" thickBot="1">
      <c r="A55" s="16" t="s">
        <v>79</v>
      </c>
      <c r="B55" s="17" t="s">
        <v>46</v>
      </c>
      <c r="C55" s="141"/>
      <c r="D55" s="35">
        <v>300</v>
      </c>
      <c r="E55" s="36">
        <v>0</v>
      </c>
      <c r="F55" s="36">
        <v>0</v>
      </c>
      <c r="G55" s="36">
        <v>0</v>
      </c>
      <c r="H55" s="36">
        <f>SUM(D55)</f>
        <v>300</v>
      </c>
      <c r="I55" s="36">
        <v>0</v>
      </c>
      <c r="J55" s="36">
        <v>0</v>
      </c>
      <c r="K55" s="37">
        <v>0</v>
      </c>
      <c r="L55" s="36">
        <v>0</v>
      </c>
      <c r="M55" s="38">
        <v>0</v>
      </c>
      <c r="N55" s="38">
        <v>0</v>
      </c>
      <c r="O55" s="38">
        <f>SUM(K55)</f>
        <v>0</v>
      </c>
      <c r="P55" s="38">
        <v>0</v>
      </c>
      <c r="Q55" s="41">
        <v>0</v>
      </c>
      <c r="R55" s="46">
        <f t="shared" si="19"/>
        <v>0</v>
      </c>
      <c r="S55" s="15"/>
    </row>
    <row r="56" spans="1:19" ht="120.75" customHeight="1" thickBot="1">
      <c r="A56" s="16" t="s">
        <v>80</v>
      </c>
      <c r="B56" s="85" t="s">
        <v>187</v>
      </c>
      <c r="C56" s="142"/>
      <c r="D56" s="35">
        <v>0</v>
      </c>
      <c r="E56" s="99">
        <v>4021</v>
      </c>
      <c r="F56" s="99">
        <v>0</v>
      </c>
      <c r="G56" s="99">
        <v>0</v>
      </c>
      <c r="H56" s="99">
        <f>SUM(D56)</f>
        <v>0</v>
      </c>
      <c r="I56" s="114">
        <f>SUM(E56)</f>
        <v>4021</v>
      </c>
      <c r="J56" s="99">
        <v>0</v>
      </c>
      <c r="K56" s="37">
        <v>0</v>
      </c>
      <c r="L56" s="99">
        <v>0</v>
      </c>
      <c r="M56" s="100">
        <v>0</v>
      </c>
      <c r="N56" s="100">
        <v>0</v>
      </c>
      <c r="O56" s="100">
        <f>SUM(K56)</f>
        <v>0</v>
      </c>
      <c r="P56" s="100">
        <v>0</v>
      </c>
      <c r="Q56" s="41">
        <v>0</v>
      </c>
      <c r="R56" s="46">
        <f t="shared" si="19"/>
        <v>0</v>
      </c>
      <c r="S56" s="15"/>
    </row>
    <row r="57" spans="1:19" ht="19.5" thickBot="1">
      <c r="A57" s="121" t="s">
        <v>22</v>
      </c>
      <c r="B57" s="122"/>
      <c r="C57" s="74"/>
      <c r="D57" s="73">
        <f>SUM(D52:D56)</f>
        <v>3537.2</v>
      </c>
      <c r="E57" s="73">
        <f>SUM(E52:E56)</f>
        <v>4021</v>
      </c>
      <c r="F57" s="73">
        <f>SUM(F52:F56)</f>
        <v>0</v>
      </c>
      <c r="G57" s="73">
        <f>SUM(G52:G56)</f>
        <v>0</v>
      </c>
      <c r="H57" s="73">
        <f>SUM(H52:H56)</f>
        <v>3537.2</v>
      </c>
      <c r="I57" s="73">
        <f t="shared" ref="I57:J57" si="20">SUM(I52:I56)</f>
        <v>4021</v>
      </c>
      <c r="J57" s="73">
        <f t="shared" si="20"/>
        <v>0</v>
      </c>
      <c r="K57" s="73">
        <f>SUM(K52:K56)</f>
        <v>306.19</v>
      </c>
      <c r="L57" s="73">
        <f t="shared" ref="L57:Q57" si="21">SUM(L52:L56)</f>
        <v>0</v>
      </c>
      <c r="M57" s="73">
        <f t="shared" si="21"/>
        <v>0</v>
      </c>
      <c r="N57" s="73">
        <f t="shared" si="21"/>
        <v>0</v>
      </c>
      <c r="O57" s="73">
        <f t="shared" si="21"/>
        <v>306.19</v>
      </c>
      <c r="P57" s="73">
        <f t="shared" si="21"/>
        <v>0</v>
      </c>
      <c r="Q57" s="73">
        <f t="shared" si="21"/>
        <v>0</v>
      </c>
      <c r="R57" s="46">
        <f>SUM((O57+P57+Q57)*100/(H57+I57+J57))</f>
        <v>4.0510968219946548</v>
      </c>
      <c r="S57" s="19"/>
    </row>
    <row r="58" spans="1:19" ht="19.5" thickBot="1">
      <c r="A58" s="34" t="s">
        <v>164</v>
      </c>
      <c r="B58" s="118" t="s">
        <v>161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20"/>
    </row>
    <row r="59" spans="1:19" ht="74.25" customHeight="1" thickBot="1">
      <c r="A59" s="16" t="s">
        <v>165</v>
      </c>
      <c r="B59" s="17" t="s">
        <v>162</v>
      </c>
      <c r="C59" s="74"/>
      <c r="D59" s="35">
        <v>1012.8</v>
      </c>
      <c r="E59" s="114">
        <v>538</v>
      </c>
      <c r="F59" s="114">
        <v>12913.1</v>
      </c>
      <c r="G59" s="114">
        <v>0</v>
      </c>
      <c r="H59" s="114">
        <f>SUM(D59)</f>
        <v>1012.8</v>
      </c>
      <c r="I59" s="114">
        <f t="shared" ref="I59:J59" si="22">SUM(E59)</f>
        <v>538</v>
      </c>
      <c r="J59" s="114">
        <f t="shared" si="22"/>
        <v>12913.1</v>
      </c>
      <c r="K59" s="37">
        <v>0</v>
      </c>
      <c r="L59" s="114">
        <v>0</v>
      </c>
      <c r="M59" s="113">
        <v>0</v>
      </c>
      <c r="N59" s="113">
        <v>0</v>
      </c>
      <c r="O59" s="113">
        <f>SUM(K59)</f>
        <v>0</v>
      </c>
      <c r="P59" s="113">
        <v>0</v>
      </c>
      <c r="Q59" s="41">
        <v>0</v>
      </c>
      <c r="R59" s="46">
        <f t="shared" ref="R59:R60" si="23">SUM((O59+P59+Q59)*100/(H59+I59+J59))</f>
        <v>0</v>
      </c>
      <c r="S59" s="15"/>
    </row>
    <row r="60" spans="1:19" ht="120" customHeight="1" thickBot="1">
      <c r="A60" s="16" t="s">
        <v>166</v>
      </c>
      <c r="B60" s="17" t="s">
        <v>163</v>
      </c>
      <c r="C60" s="74"/>
      <c r="D60" s="95">
        <v>50</v>
      </c>
      <c r="E60" s="109">
        <v>0</v>
      </c>
      <c r="F60" s="109">
        <v>0</v>
      </c>
      <c r="G60" s="109">
        <v>0</v>
      </c>
      <c r="H60" s="109">
        <f>SUM(D60)</f>
        <v>50</v>
      </c>
      <c r="I60" s="114">
        <v>0</v>
      </c>
      <c r="J60" s="114">
        <v>0</v>
      </c>
      <c r="K60" s="37">
        <v>0</v>
      </c>
      <c r="L60" s="114">
        <v>0</v>
      </c>
      <c r="M60" s="113">
        <v>0</v>
      </c>
      <c r="N60" s="113">
        <v>0</v>
      </c>
      <c r="O60" s="113">
        <f>SUM(K60)</f>
        <v>0</v>
      </c>
      <c r="P60" s="113">
        <v>0</v>
      </c>
      <c r="Q60" s="41">
        <v>0</v>
      </c>
      <c r="R60" s="46">
        <f t="shared" si="23"/>
        <v>0</v>
      </c>
      <c r="S60" s="15"/>
    </row>
    <row r="61" spans="1:19" ht="19.5" thickBot="1">
      <c r="A61" s="121" t="s">
        <v>22</v>
      </c>
      <c r="B61" s="122"/>
      <c r="C61" s="74"/>
      <c r="D61" s="73">
        <f>SUM(D59:D60)</f>
        <v>1062.8</v>
      </c>
      <c r="E61" s="73">
        <f t="shared" ref="E61:K61" si="24">SUM(E59:E60)</f>
        <v>538</v>
      </c>
      <c r="F61" s="73">
        <f t="shared" si="24"/>
        <v>12913.1</v>
      </c>
      <c r="G61" s="73">
        <f t="shared" si="24"/>
        <v>0</v>
      </c>
      <c r="H61" s="73">
        <f t="shared" si="24"/>
        <v>1062.8</v>
      </c>
      <c r="I61" s="73">
        <f t="shared" si="24"/>
        <v>538</v>
      </c>
      <c r="J61" s="73">
        <f t="shared" si="24"/>
        <v>12913.1</v>
      </c>
      <c r="K61" s="73">
        <f t="shared" si="24"/>
        <v>0</v>
      </c>
      <c r="L61" s="73">
        <f t="shared" ref="L61" si="25">SUM(L59:L60)</f>
        <v>0</v>
      </c>
      <c r="M61" s="73">
        <f t="shared" ref="M61" si="26">SUM(M59:M60)</f>
        <v>0</v>
      </c>
      <c r="N61" s="73">
        <f t="shared" ref="N61" si="27">SUM(N59:N60)</f>
        <v>0</v>
      </c>
      <c r="O61" s="73">
        <f t="shared" ref="O61" si="28">SUM(O59:O60)</f>
        <v>0</v>
      </c>
      <c r="P61" s="73">
        <f t="shared" ref="P61" si="29">SUM(P59:P60)</f>
        <v>0</v>
      </c>
      <c r="Q61" s="73">
        <f t="shared" ref="Q61" si="30">SUM(Q59:Q60)</f>
        <v>0</v>
      </c>
      <c r="R61" s="46">
        <f>SUM((O61+P61+Q61)*100/(H61+I61+J61))</f>
        <v>0</v>
      </c>
      <c r="S61" s="115"/>
    </row>
    <row r="62" spans="1:19" ht="19.5" customHeight="1" thickBot="1">
      <c r="A62" s="121" t="s">
        <v>148</v>
      </c>
      <c r="B62" s="122"/>
      <c r="C62" s="74"/>
      <c r="D62" s="73">
        <f>SUM(D10+D13+D21+D24+D32+D34+D41+D48+D50+D57+D61)</f>
        <v>23193.75</v>
      </c>
      <c r="E62" s="73">
        <f>SUM(E10+E13+E21+E24+E32+E34+E41+E48+E50+E57+E61)</f>
        <v>4559</v>
      </c>
      <c r="F62" s="73">
        <f t="shared" ref="F62:Q62" si="31">SUM(F10+F13+F21+F24+F32+F34+F41+F48+F50+F57+F61)</f>
        <v>12913.1</v>
      </c>
      <c r="G62" s="73">
        <f t="shared" si="31"/>
        <v>0</v>
      </c>
      <c r="H62" s="73">
        <f t="shared" si="31"/>
        <v>23193.75</v>
      </c>
      <c r="I62" s="73">
        <f t="shared" si="31"/>
        <v>4559</v>
      </c>
      <c r="J62" s="73">
        <f t="shared" si="31"/>
        <v>12913.1</v>
      </c>
      <c r="K62" s="73">
        <f t="shared" si="31"/>
        <v>4070.6800000000003</v>
      </c>
      <c r="L62" s="73">
        <f t="shared" si="31"/>
        <v>0</v>
      </c>
      <c r="M62" s="73">
        <f t="shared" si="31"/>
        <v>0</v>
      </c>
      <c r="N62" s="73">
        <f t="shared" si="31"/>
        <v>0</v>
      </c>
      <c r="O62" s="73">
        <f t="shared" si="31"/>
        <v>4070.6800000000003</v>
      </c>
      <c r="P62" s="73">
        <f t="shared" si="31"/>
        <v>0</v>
      </c>
      <c r="Q62" s="73">
        <f t="shared" si="31"/>
        <v>0</v>
      </c>
      <c r="R62" s="46">
        <f t="shared" si="19"/>
        <v>10.010069874354034</v>
      </c>
      <c r="S62" s="115"/>
    </row>
    <row r="63" spans="1:19">
      <c r="A63" s="116"/>
      <c r="B63" s="87"/>
      <c r="C63" s="75"/>
      <c r="D63" s="76">
        <f>SUM(D62+E62+F62+G62)</f>
        <v>40665.85</v>
      </c>
      <c r="E63" s="76"/>
      <c r="F63" s="76"/>
      <c r="G63" s="76"/>
      <c r="H63" s="76"/>
      <c r="I63" s="76"/>
      <c r="J63" s="76"/>
      <c r="K63" s="76">
        <f>SUM(K62+L62+M62+N62)</f>
        <v>4070.6800000000003</v>
      </c>
      <c r="L63" s="76"/>
      <c r="M63" s="76"/>
      <c r="N63" s="76"/>
      <c r="O63" s="76"/>
      <c r="P63" s="76"/>
      <c r="Q63" s="76"/>
      <c r="R63" s="77"/>
      <c r="S63" s="116"/>
    </row>
  </sheetData>
  <mergeCells count="47">
    <mergeCell ref="A57:B57"/>
    <mergeCell ref="B51:S51"/>
    <mergeCell ref="B49:S49"/>
    <mergeCell ref="A48:B48"/>
    <mergeCell ref="B42:S42"/>
    <mergeCell ref="C52:C56"/>
    <mergeCell ref="C43:C47"/>
    <mergeCell ref="B28:S28"/>
    <mergeCell ref="A41:B41"/>
    <mergeCell ref="B39:S39"/>
    <mergeCell ref="B35:S35"/>
    <mergeCell ref="B36:S36"/>
    <mergeCell ref="C37:C38"/>
    <mergeCell ref="B33:S33"/>
    <mergeCell ref="A32:B32"/>
    <mergeCell ref="B30:S30"/>
    <mergeCell ref="B25:S25"/>
    <mergeCell ref="B26:S26"/>
    <mergeCell ref="B22:S22"/>
    <mergeCell ref="B23:S23"/>
    <mergeCell ref="A21:B21"/>
    <mergeCell ref="S20:S21"/>
    <mergeCell ref="C8:C10"/>
    <mergeCell ref="S8:S10"/>
    <mergeCell ref="B6:S6"/>
    <mergeCell ref="B19:S19"/>
    <mergeCell ref="B14:S14"/>
    <mergeCell ref="B15:S15"/>
    <mergeCell ref="A13:B13"/>
    <mergeCell ref="B11:S11"/>
    <mergeCell ref="C16:C18"/>
    <mergeCell ref="B58:S58"/>
    <mergeCell ref="A61:B61"/>
    <mergeCell ref="A62:B62"/>
    <mergeCell ref="A1:S1"/>
    <mergeCell ref="A2:S2"/>
    <mergeCell ref="S37:S38"/>
    <mergeCell ref="R3:R4"/>
    <mergeCell ref="S3:S4"/>
    <mergeCell ref="B3:B4"/>
    <mergeCell ref="C3:C4"/>
    <mergeCell ref="D3:G3"/>
    <mergeCell ref="H3:J3"/>
    <mergeCell ref="K3:N3"/>
    <mergeCell ref="O3:Q3"/>
    <mergeCell ref="A10:B10"/>
    <mergeCell ref="B7:S7"/>
  </mergeCells>
  <hyperlinks>
    <hyperlink ref="B22" r:id="rId1" display="garantf1://36881485.0/"/>
  </hyperlinks>
  <pageMargins left="0.47244094488188981" right="0.23622047244094491" top="0.88" bottom="0.74803149606299213" header="0.31496062992125984" footer="0.31496062992125984"/>
  <pageSetup paperSize="9" scale="58" orientation="landscape" verticalDpi="0" r:id="rId2"/>
  <rowBreaks count="5" manualBreakCount="5">
    <brk id="13" max="18" man="1"/>
    <brk id="21" max="18" man="1"/>
    <brk id="32" max="18" man="1"/>
    <brk id="41" max="18" man="1"/>
    <brk id="4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view="pageBreakPreview" topLeftCell="A43" zoomScale="80" zoomScaleNormal="100" zoomScaleSheetLayoutView="80" workbookViewId="0">
      <selection activeCell="E41" sqref="E41"/>
    </sheetView>
  </sheetViews>
  <sheetFormatPr defaultColWidth="19.140625" defaultRowHeight="15.75"/>
  <cols>
    <col min="1" max="1" width="5.42578125" style="24" customWidth="1"/>
    <col min="2" max="2" width="46.85546875" style="21" customWidth="1"/>
    <col min="3" max="3" width="9.7109375" style="22" customWidth="1"/>
    <col min="4" max="4" width="19" style="22" customWidth="1"/>
    <col min="5" max="5" width="19.140625" style="22"/>
    <col min="6" max="6" width="16.5703125" style="22" customWidth="1"/>
    <col min="7" max="16384" width="19.140625" style="21"/>
  </cols>
  <sheetData>
    <row r="1" spans="1:6" s="13" customFormat="1" ht="78" customHeight="1" thickBot="1">
      <c r="A1" s="163" t="s">
        <v>160</v>
      </c>
      <c r="B1" s="164"/>
      <c r="C1" s="164"/>
      <c r="D1" s="164"/>
      <c r="E1" s="164"/>
      <c r="F1" s="164"/>
    </row>
    <row r="2" spans="1:6" ht="81.75" customHeight="1" thickBot="1">
      <c r="A2" s="20" t="s">
        <v>139</v>
      </c>
      <c r="B2" s="6" t="s">
        <v>82</v>
      </c>
      <c r="C2" s="3" t="s">
        <v>141</v>
      </c>
      <c r="D2" s="3" t="s">
        <v>83</v>
      </c>
      <c r="E2" s="3" t="s">
        <v>84</v>
      </c>
      <c r="F2" s="3" t="s">
        <v>140</v>
      </c>
    </row>
    <row r="3" spans="1:6" s="22" customFormat="1" ht="16.5" thickBot="1">
      <c r="A3" s="9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51" customHeight="1" thickBot="1">
      <c r="A4" s="10" t="s">
        <v>17</v>
      </c>
      <c r="B4" s="168" t="s">
        <v>188</v>
      </c>
      <c r="C4" s="169"/>
      <c r="D4" s="169"/>
      <c r="E4" s="169"/>
      <c r="F4" s="170"/>
    </row>
    <row r="5" spans="1:6" ht="16.5" thickBot="1">
      <c r="A5" s="9" t="s">
        <v>50</v>
      </c>
      <c r="B5" s="171" t="s">
        <v>189</v>
      </c>
      <c r="C5" s="172"/>
      <c r="D5" s="172"/>
      <c r="E5" s="172"/>
      <c r="F5" s="173"/>
    </row>
    <row r="6" spans="1:6" ht="32.25" thickBot="1">
      <c r="A6" s="11" t="s">
        <v>51</v>
      </c>
      <c r="B6" s="8" t="s">
        <v>85</v>
      </c>
      <c r="C6" s="4" t="s">
        <v>86</v>
      </c>
      <c r="D6" s="4">
        <v>3</v>
      </c>
      <c r="E6" s="4">
        <v>0</v>
      </c>
      <c r="F6" s="94"/>
    </row>
    <row r="7" spans="1:6" ht="36" customHeight="1" thickBot="1">
      <c r="A7" s="10" t="s">
        <v>23</v>
      </c>
      <c r="B7" s="168" t="s">
        <v>190</v>
      </c>
      <c r="C7" s="169"/>
      <c r="D7" s="169"/>
      <c r="E7" s="169"/>
      <c r="F7" s="170"/>
    </row>
    <row r="8" spans="1:6" ht="48" thickBot="1">
      <c r="A8" s="11" t="s">
        <v>88</v>
      </c>
      <c r="B8" s="7" t="s">
        <v>89</v>
      </c>
      <c r="C8" s="4" t="s">
        <v>90</v>
      </c>
      <c r="D8" s="4" t="s">
        <v>202</v>
      </c>
      <c r="E8" s="4">
        <v>4</v>
      </c>
      <c r="F8" s="4"/>
    </row>
    <row r="9" spans="1:6" ht="47.25" customHeight="1" thickBot="1">
      <c r="A9" s="11" t="s">
        <v>133</v>
      </c>
      <c r="B9" s="8" t="s">
        <v>151</v>
      </c>
      <c r="C9" s="4" t="s">
        <v>90</v>
      </c>
      <c r="D9" s="4" t="s">
        <v>203</v>
      </c>
      <c r="E9" s="91">
        <v>0</v>
      </c>
      <c r="F9" s="5"/>
    </row>
    <row r="10" spans="1:6" ht="30.75" customHeight="1" thickBot="1">
      <c r="A10" s="10" t="s">
        <v>25</v>
      </c>
      <c r="B10" s="168" t="s">
        <v>191</v>
      </c>
      <c r="C10" s="169"/>
      <c r="D10" s="169"/>
      <c r="E10" s="169"/>
      <c r="F10" s="170"/>
    </row>
    <row r="11" spans="1:6" ht="16.5" thickBot="1">
      <c r="A11" s="9" t="s">
        <v>0</v>
      </c>
      <c r="B11" s="165" t="s">
        <v>172</v>
      </c>
      <c r="C11" s="166"/>
      <c r="D11" s="166"/>
      <c r="E11" s="166"/>
      <c r="F11" s="167"/>
    </row>
    <row r="12" spans="1:6" ht="95.25" thickBot="1">
      <c r="A12" s="11" t="s">
        <v>54</v>
      </c>
      <c r="B12" s="8" t="s">
        <v>92</v>
      </c>
      <c r="C12" s="4" t="s">
        <v>93</v>
      </c>
      <c r="D12" s="4" t="s">
        <v>91</v>
      </c>
      <c r="E12" s="4" t="s">
        <v>91</v>
      </c>
      <c r="F12" s="4"/>
    </row>
    <row r="13" spans="1:6" ht="95.25" thickBot="1">
      <c r="A13" s="11" t="s">
        <v>55</v>
      </c>
      <c r="B13" s="8" t="s">
        <v>94</v>
      </c>
      <c r="C13" s="4" t="s">
        <v>93</v>
      </c>
      <c r="D13" s="4" t="s">
        <v>95</v>
      </c>
      <c r="E13" s="4" t="s">
        <v>95</v>
      </c>
      <c r="F13" s="4"/>
    </row>
    <row r="14" spans="1:6" ht="48" thickBot="1">
      <c r="A14" s="11" t="s">
        <v>56</v>
      </c>
      <c r="B14" s="8" t="s">
        <v>96</v>
      </c>
      <c r="C14" s="4" t="s">
        <v>93</v>
      </c>
      <c r="D14" s="4">
        <v>15</v>
      </c>
      <c r="E14" s="4">
        <v>1</v>
      </c>
      <c r="F14" s="4"/>
    </row>
    <row r="15" spans="1:6" ht="16.5" thickBot="1">
      <c r="A15" s="9" t="s">
        <v>1</v>
      </c>
      <c r="B15" s="165" t="s">
        <v>192</v>
      </c>
      <c r="C15" s="166"/>
      <c r="D15" s="166"/>
      <c r="E15" s="166"/>
      <c r="F15" s="167"/>
    </row>
    <row r="16" spans="1:6" ht="48" thickBot="1">
      <c r="A16" s="11" t="s">
        <v>97</v>
      </c>
      <c r="B16" s="8" t="s">
        <v>153</v>
      </c>
      <c r="C16" s="4" t="s">
        <v>154</v>
      </c>
      <c r="D16" s="4" t="s">
        <v>155</v>
      </c>
      <c r="E16" s="4">
        <v>1</v>
      </c>
      <c r="F16" s="4"/>
    </row>
    <row r="17" spans="1:6" ht="63.75" thickBot="1">
      <c r="A17" s="11" t="s">
        <v>97</v>
      </c>
      <c r="B17" s="8" t="s">
        <v>156</v>
      </c>
      <c r="C17" s="4" t="s">
        <v>154</v>
      </c>
      <c r="D17" s="4" t="s">
        <v>155</v>
      </c>
      <c r="E17" s="4">
        <v>1</v>
      </c>
      <c r="F17" s="4"/>
    </row>
    <row r="18" spans="1:6" ht="34.5" customHeight="1" thickBot="1">
      <c r="A18" s="10" t="s">
        <v>29</v>
      </c>
      <c r="B18" s="168" t="s">
        <v>193</v>
      </c>
      <c r="C18" s="169"/>
      <c r="D18" s="169"/>
      <c r="E18" s="169"/>
      <c r="F18" s="170"/>
    </row>
    <row r="19" spans="1:6" ht="16.5" thickBot="1">
      <c r="A19" s="9" t="s">
        <v>57</v>
      </c>
      <c r="B19" s="165" t="s">
        <v>175</v>
      </c>
      <c r="C19" s="166"/>
      <c r="D19" s="166"/>
      <c r="E19" s="166"/>
      <c r="F19" s="167"/>
    </row>
    <row r="20" spans="1:6" ht="16.5" thickBot="1">
      <c r="A20" s="11" t="s">
        <v>58</v>
      </c>
      <c r="B20" s="7" t="s">
        <v>98</v>
      </c>
      <c r="C20" s="4" t="s">
        <v>90</v>
      </c>
      <c r="D20" s="4">
        <v>3</v>
      </c>
      <c r="E20" s="5">
        <v>3</v>
      </c>
      <c r="F20" s="4"/>
    </row>
    <row r="21" spans="1:6" ht="48" thickBot="1">
      <c r="A21" s="11" t="s">
        <v>134</v>
      </c>
      <c r="B21" s="8" t="s">
        <v>99</v>
      </c>
      <c r="C21" s="4" t="s">
        <v>93</v>
      </c>
      <c r="D21" s="5" t="s">
        <v>100</v>
      </c>
      <c r="E21" s="5">
        <v>181</v>
      </c>
      <c r="F21" s="4"/>
    </row>
    <row r="22" spans="1:6" ht="174" thickBot="1">
      <c r="A22" s="11" t="s">
        <v>135</v>
      </c>
      <c r="B22" s="8" t="s">
        <v>101</v>
      </c>
      <c r="C22" s="4" t="s">
        <v>102</v>
      </c>
      <c r="D22" s="4">
        <v>1</v>
      </c>
      <c r="E22" s="5">
        <v>0</v>
      </c>
      <c r="F22" s="4" t="s">
        <v>142</v>
      </c>
    </row>
    <row r="23" spans="1:6" ht="300" thickBot="1">
      <c r="A23" s="11" t="s">
        <v>136</v>
      </c>
      <c r="B23" s="8" t="s">
        <v>103</v>
      </c>
      <c r="C23" s="4" t="s">
        <v>102</v>
      </c>
      <c r="D23" s="4">
        <v>1</v>
      </c>
      <c r="E23" s="5">
        <v>0</v>
      </c>
      <c r="F23" s="5" t="s">
        <v>104</v>
      </c>
    </row>
    <row r="24" spans="1:6" ht="31.5" customHeight="1" thickBot="1">
      <c r="A24" s="10" t="s">
        <v>30</v>
      </c>
      <c r="B24" s="168" t="s">
        <v>194</v>
      </c>
      <c r="C24" s="169"/>
      <c r="D24" s="169"/>
      <c r="E24" s="169"/>
      <c r="F24" s="170"/>
    </row>
    <row r="25" spans="1:6" ht="16.5" thickBot="1">
      <c r="A25" s="9" t="s">
        <v>59</v>
      </c>
      <c r="B25" s="165" t="s">
        <v>195</v>
      </c>
      <c r="C25" s="166"/>
      <c r="D25" s="166"/>
      <c r="E25" s="166"/>
      <c r="F25" s="167"/>
    </row>
    <row r="26" spans="1:6" ht="48" thickBot="1">
      <c r="A26" s="11" t="s">
        <v>60</v>
      </c>
      <c r="B26" s="8" t="s">
        <v>105</v>
      </c>
      <c r="C26" s="4" t="s">
        <v>90</v>
      </c>
      <c r="D26" s="5">
        <v>2</v>
      </c>
      <c r="E26" s="91">
        <v>0</v>
      </c>
      <c r="F26" s="4"/>
    </row>
    <row r="27" spans="1:6" ht="16.5" thickBot="1">
      <c r="A27" s="9" t="s">
        <v>61</v>
      </c>
      <c r="B27" s="165" t="s">
        <v>178</v>
      </c>
      <c r="C27" s="166"/>
      <c r="D27" s="166"/>
      <c r="E27" s="166"/>
      <c r="F27" s="167"/>
    </row>
    <row r="28" spans="1:6" ht="32.25" thickBot="1">
      <c r="A28" s="11" t="s">
        <v>106</v>
      </c>
      <c r="B28" s="8" t="s">
        <v>107</v>
      </c>
      <c r="C28" s="4" t="s">
        <v>90</v>
      </c>
      <c r="D28" s="4" t="s">
        <v>108</v>
      </c>
      <c r="E28" s="5">
        <v>0</v>
      </c>
      <c r="F28" s="4"/>
    </row>
    <row r="29" spans="1:6" ht="16.5" thickBot="1">
      <c r="A29" s="9" t="s">
        <v>63</v>
      </c>
      <c r="B29" s="165" t="s">
        <v>196</v>
      </c>
      <c r="C29" s="166"/>
      <c r="D29" s="166"/>
      <c r="E29" s="166"/>
      <c r="F29" s="167"/>
    </row>
    <row r="30" spans="1:6" ht="95.25" thickBot="1">
      <c r="A30" s="11" t="s">
        <v>109</v>
      </c>
      <c r="B30" s="8" t="s">
        <v>110</v>
      </c>
      <c r="C30" s="4" t="s">
        <v>90</v>
      </c>
      <c r="D30" s="5">
        <v>3</v>
      </c>
      <c r="E30" s="5">
        <v>1</v>
      </c>
      <c r="F30" s="4"/>
    </row>
    <row r="31" spans="1:6" ht="39.75" customHeight="1" thickBot="1">
      <c r="A31" s="10" t="s">
        <v>32</v>
      </c>
      <c r="B31" s="168" t="s">
        <v>197</v>
      </c>
      <c r="C31" s="169"/>
      <c r="D31" s="169"/>
      <c r="E31" s="169"/>
      <c r="F31" s="170"/>
    </row>
    <row r="32" spans="1:6" ht="48" thickBot="1">
      <c r="A32" s="12" t="s">
        <v>137</v>
      </c>
      <c r="B32" s="8" t="s">
        <v>111</v>
      </c>
      <c r="C32" s="5" t="s">
        <v>112</v>
      </c>
      <c r="D32" s="5">
        <v>311</v>
      </c>
      <c r="E32" s="5">
        <v>311</v>
      </c>
      <c r="F32" s="5"/>
    </row>
    <row r="33" spans="1:6" ht="31.5" customHeight="1" thickBot="1">
      <c r="A33" s="10" t="s">
        <v>35</v>
      </c>
      <c r="B33" s="159" t="s">
        <v>198</v>
      </c>
      <c r="C33" s="160"/>
      <c r="D33" s="160"/>
      <c r="E33" s="160"/>
      <c r="F33" s="161"/>
    </row>
    <row r="34" spans="1:6" ht="16.5" thickBot="1">
      <c r="A34" s="9" t="s">
        <v>65</v>
      </c>
      <c r="B34" s="165" t="s">
        <v>113</v>
      </c>
      <c r="C34" s="166"/>
      <c r="D34" s="166"/>
      <c r="E34" s="166"/>
      <c r="F34" s="167"/>
    </row>
    <row r="35" spans="1:6" ht="32.25" thickBot="1">
      <c r="A35" s="12" t="s">
        <v>66</v>
      </c>
      <c r="B35" s="8" t="s">
        <v>114</v>
      </c>
      <c r="C35" s="5" t="s">
        <v>86</v>
      </c>
      <c r="D35" s="5">
        <v>1</v>
      </c>
      <c r="E35" s="5">
        <v>0</v>
      </c>
      <c r="F35" s="4"/>
    </row>
    <row r="36" spans="1:6" ht="32.25" thickBot="1">
      <c r="A36" s="12" t="s">
        <v>67</v>
      </c>
      <c r="B36" s="8" t="s">
        <v>115</v>
      </c>
      <c r="C36" s="5" t="s">
        <v>86</v>
      </c>
      <c r="D36" s="5" t="s">
        <v>116</v>
      </c>
      <c r="E36" s="5" t="s">
        <v>116</v>
      </c>
      <c r="F36" s="23"/>
    </row>
    <row r="37" spans="1:6" ht="16.5" thickBot="1">
      <c r="A37" s="9" t="s">
        <v>68</v>
      </c>
      <c r="B37" s="165" t="s">
        <v>117</v>
      </c>
      <c r="C37" s="166"/>
      <c r="D37" s="166"/>
      <c r="E37" s="166"/>
      <c r="F37" s="167"/>
    </row>
    <row r="38" spans="1:6" ht="79.5" thickBot="1">
      <c r="A38" s="12" t="s">
        <v>69</v>
      </c>
      <c r="B38" s="8" t="s">
        <v>118</v>
      </c>
      <c r="C38" s="5" t="s">
        <v>102</v>
      </c>
      <c r="D38" s="5" t="s">
        <v>116</v>
      </c>
      <c r="E38" s="5" t="s">
        <v>116</v>
      </c>
      <c r="F38" s="23"/>
    </row>
    <row r="39" spans="1:6" ht="35.25" customHeight="1" thickBot="1">
      <c r="A39" s="10" t="s">
        <v>37</v>
      </c>
      <c r="B39" s="159" t="s">
        <v>199</v>
      </c>
      <c r="C39" s="160"/>
      <c r="D39" s="160"/>
      <c r="E39" s="160"/>
      <c r="F39" s="161"/>
    </row>
    <row r="40" spans="1:6" ht="62.25" customHeight="1" thickBot="1">
      <c r="A40" s="12" t="s">
        <v>70</v>
      </c>
      <c r="B40" s="7" t="s">
        <v>119</v>
      </c>
      <c r="C40" s="5" t="s">
        <v>120</v>
      </c>
      <c r="D40" s="5">
        <v>100</v>
      </c>
      <c r="E40" s="98">
        <v>105.9</v>
      </c>
      <c r="F40" s="5"/>
    </row>
    <row r="41" spans="1:6" ht="48" thickBot="1">
      <c r="A41" s="12" t="s">
        <v>71</v>
      </c>
      <c r="B41" s="8" t="s">
        <v>121</v>
      </c>
      <c r="C41" s="5" t="s">
        <v>112</v>
      </c>
      <c r="D41" s="4">
        <v>500</v>
      </c>
      <c r="E41" s="5">
        <v>595</v>
      </c>
      <c r="F41" s="5"/>
    </row>
    <row r="42" spans="1:6" ht="63.75" thickBot="1">
      <c r="A42" s="12" t="s">
        <v>72</v>
      </c>
      <c r="B42" s="8" t="s">
        <v>122</v>
      </c>
      <c r="C42" s="5" t="s">
        <v>120</v>
      </c>
      <c r="D42" s="4">
        <v>85</v>
      </c>
      <c r="E42" s="5">
        <v>85</v>
      </c>
      <c r="F42" s="5"/>
    </row>
    <row r="43" spans="1:6" ht="32.25" thickBot="1">
      <c r="A43" s="12" t="s">
        <v>73</v>
      </c>
      <c r="B43" s="8" t="s">
        <v>123</v>
      </c>
      <c r="C43" s="5" t="s">
        <v>87</v>
      </c>
      <c r="D43" s="4">
        <v>2</v>
      </c>
      <c r="E43" s="5">
        <v>2</v>
      </c>
      <c r="F43" s="5"/>
    </row>
    <row r="44" spans="1:6" ht="79.5" thickBot="1">
      <c r="A44" s="12" t="s">
        <v>74</v>
      </c>
      <c r="B44" s="8" t="s">
        <v>152</v>
      </c>
      <c r="C44" s="5" t="s">
        <v>87</v>
      </c>
      <c r="D44" s="4">
        <v>1</v>
      </c>
      <c r="E44" s="5">
        <v>0</v>
      </c>
      <c r="F44" s="4"/>
    </row>
    <row r="45" spans="1:6" ht="16.5" thickBot="1">
      <c r="A45" s="10" t="s">
        <v>41</v>
      </c>
      <c r="B45" s="159" t="s">
        <v>200</v>
      </c>
      <c r="C45" s="160"/>
      <c r="D45" s="160"/>
      <c r="E45" s="160"/>
      <c r="F45" s="161"/>
    </row>
    <row r="46" spans="1:6" ht="79.5" thickBot="1">
      <c r="A46" s="12" t="s">
        <v>75</v>
      </c>
      <c r="B46" s="8" t="s">
        <v>124</v>
      </c>
      <c r="C46" s="5" t="s">
        <v>102</v>
      </c>
      <c r="D46" s="4">
        <v>1</v>
      </c>
      <c r="E46" s="5">
        <v>0</v>
      </c>
      <c r="F46" s="4"/>
    </row>
    <row r="47" spans="1:6" ht="38.25" customHeight="1" thickBot="1">
      <c r="A47" s="10" t="s">
        <v>42</v>
      </c>
      <c r="B47" s="159" t="s">
        <v>201</v>
      </c>
      <c r="C47" s="160"/>
      <c r="D47" s="160"/>
      <c r="E47" s="160"/>
      <c r="F47" s="161"/>
    </row>
    <row r="48" spans="1:6" ht="48" thickBot="1">
      <c r="A48" s="12" t="s">
        <v>76</v>
      </c>
      <c r="B48" s="8" t="s">
        <v>125</v>
      </c>
      <c r="C48" s="5" t="s">
        <v>126</v>
      </c>
      <c r="D48" s="5">
        <v>62.1</v>
      </c>
      <c r="E48" s="5">
        <v>62.1</v>
      </c>
      <c r="F48" s="5"/>
    </row>
    <row r="49" spans="1:6" ht="32.25" thickBot="1">
      <c r="A49" s="12" t="s">
        <v>77</v>
      </c>
      <c r="B49" s="8" t="s">
        <v>127</v>
      </c>
      <c r="C49" s="5" t="s">
        <v>126</v>
      </c>
      <c r="D49" s="5">
        <v>118.8</v>
      </c>
      <c r="E49" s="5">
        <v>118.8</v>
      </c>
      <c r="F49" s="5"/>
    </row>
    <row r="50" spans="1:6" ht="79.5" thickBot="1">
      <c r="A50" s="12" t="s">
        <v>78</v>
      </c>
      <c r="B50" s="8" t="s">
        <v>128</v>
      </c>
      <c r="C50" s="5" t="s">
        <v>102</v>
      </c>
      <c r="D50" s="5">
        <v>10</v>
      </c>
      <c r="E50" s="5">
        <v>2</v>
      </c>
      <c r="F50" s="23"/>
    </row>
    <row r="51" spans="1:6" ht="16.5" thickBot="1">
      <c r="A51" s="12" t="s">
        <v>79</v>
      </c>
      <c r="B51" s="8" t="s">
        <v>129</v>
      </c>
      <c r="C51" s="5" t="s">
        <v>102</v>
      </c>
      <c r="D51" s="5">
        <v>5</v>
      </c>
      <c r="E51" s="5">
        <v>0</v>
      </c>
      <c r="F51" s="4"/>
    </row>
    <row r="52" spans="1:6" ht="16.5" thickBot="1">
      <c r="A52" s="12" t="s">
        <v>80</v>
      </c>
      <c r="B52" s="8" t="s">
        <v>130</v>
      </c>
      <c r="C52" s="5" t="s">
        <v>131</v>
      </c>
      <c r="D52" s="5">
        <v>16.100000000000001</v>
      </c>
      <c r="E52" s="5">
        <v>16.100000000000001</v>
      </c>
      <c r="F52" s="23"/>
    </row>
    <row r="53" spans="1:6" ht="32.25" thickBot="1">
      <c r="A53" s="12" t="s">
        <v>138</v>
      </c>
      <c r="B53" s="8" t="s">
        <v>132</v>
      </c>
      <c r="C53" s="5" t="s">
        <v>131</v>
      </c>
      <c r="D53" s="5">
        <v>0.8</v>
      </c>
      <c r="E53" s="5">
        <v>0</v>
      </c>
      <c r="F53" s="23"/>
    </row>
    <row r="54" spans="1:6" ht="32.25" thickBot="1">
      <c r="A54" s="12" t="s">
        <v>206</v>
      </c>
      <c r="B54" s="8" t="s">
        <v>207</v>
      </c>
      <c r="C54" s="5" t="s">
        <v>102</v>
      </c>
      <c r="D54" s="5">
        <v>1</v>
      </c>
      <c r="E54" s="5">
        <v>0</v>
      </c>
      <c r="F54" s="23"/>
    </row>
    <row r="55" spans="1:6" ht="38.25" customHeight="1" thickBot="1">
      <c r="A55" s="10" t="s">
        <v>164</v>
      </c>
      <c r="B55" s="159" t="s">
        <v>208</v>
      </c>
      <c r="C55" s="160"/>
      <c r="D55" s="160"/>
      <c r="E55" s="160"/>
      <c r="F55" s="161"/>
    </row>
    <row r="56" spans="1:6" ht="32.25" thickBot="1">
      <c r="A56" s="12" t="s">
        <v>165</v>
      </c>
      <c r="B56" s="8" t="s">
        <v>209</v>
      </c>
      <c r="C56" s="5" t="s">
        <v>102</v>
      </c>
      <c r="D56" s="5">
        <v>2</v>
      </c>
      <c r="E56" s="5">
        <v>0</v>
      </c>
      <c r="F56" s="5"/>
    </row>
    <row r="57" spans="1:6" ht="18.75">
      <c r="A57" s="162" t="s">
        <v>143</v>
      </c>
      <c r="B57" s="162"/>
      <c r="C57" s="162"/>
      <c r="D57" s="162"/>
      <c r="E57" s="162"/>
      <c r="F57" s="162"/>
    </row>
  </sheetData>
  <mergeCells count="22">
    <mergeCell ref="B37:F37"/>
    <mergeCell ref="B15:F15"/>
    <mergeCell ref="B18:F18"/>
    <mergeCell ref="B19:F19"/>
    <mergeCell ref="B24:F24"/>
    <mergeCell ref="B25:F25"/>
    <mergeCell ref="B27:F27"/>
    <mergeCell ref="A1:F1"/>
    <mergeCell ref="B29:F29"/>
    <mergeCell ref="B31:F31"/>
    <mergeCell ref="B33:F33"/>
    <mergeCell ref="B34:F34"/>
    <mergeCell ref="B4:F4"/>
    <mergeCell ref="B5:F5"/>
    <mergeCell ref="B7:F7"/>
    <mergeCell ref="B10:F10"/>
    <mergeCell ref="B11:F11"/>
    <mergeCell ref="B55:F55"/>
    <mergeCell ref="B39:F39"/>
    <mergeCell ref="B45:F45"/>
    <mergeCell ref="B47:F47"/>
    <mergeCell ref="A57:F57"/>
  </mergeCells>
  <hyperlinks>
    <hyperlink ref="B18" r:id="rId1" display="garantf1://36881485.0/"/>
  </hyperlinks>
  <pageMargins left="0.97" right="0.35433070866141736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2022-02-08T13:52:02Z</cp:lastPrinted>
  <dcterms:created xsi:type="dcterms:W3CDTF">2022-02-07T07:03:01Z</dcterms:created>
  <dcterms:modified xsi:type="dcterms:W3CDTF">2023-06-01T06:47:31Z</dcterms:modified>
</cp:coreProperties>
</file>